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Евгений\НОВАЯ РАБОТА\Дела в электронном виде\1. Публичная отчётность\2018 год\7. Июль 2018\596 Указ\"/>
    </mc:Choice>
  </mc:AlternateContent>
  <bookViews>
    <workbookView xWindow="-1635" yWindow="345" windowWidth="13155" windowHeight="11220"/>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36" i="9" l="1"/>
  <c r="L63" i="9" l="1"/>
  <c r="L50" i="9" l="1"/>
  <c r="L46" i="9"/>
  <c r="K46" i="9"/>
  <c r="M44" i="9"/>
  <c r="M43" i="9"/>
  <c r="L42" i="9"/>
  <c r="M42" i="9" s="1"/>
  <c r="M39" i="9"/>
  <c r="M38" i="9"/>
  <c r="L38" i="9"/>
  <c r="M35" i="9"/>
  <c r="M34" i="9"/>
  <c r="L34" i="9"/>
  <c r="M31" i="9"/>
  <c r="M30" i="9"/>
  <c r="L30" i="9"/>
  <c r="M64" i="9" l="1"/>
  <c r="K42" i="9" l="1"/>
  <c r="J36" i="6" l="1"/>
  <c r="J28" i="6" l="1"/>
  <c r="K72" i="9" l="1"/>
  <c r="M81" i="9"/>
  <c r="M51" i="9" l="1"/>
  <c r="M47" i="9"/>
  <c r="K38" i="9"/>
  <c r="L67" i="9" l="1"/>
  <c r="K67" i="9"/>
  <c r="K63" i="9"/>
  <c r="L72" i="9" l="1"/>
  <c r="M67" i="9" l="1"/>
  <c r="M68" i="9"/>
  <c r="M73" i="9" l="1"/>
  <c r="M72" i="9"/>
  <c r="M63" i="9"/>
  <c r="K34" i="9" l="1"/>
  <c r="K30" i="9"/>
  <c r="J20" i="6"/>
  <c r="J18" i="6"/>
  <c r="J19" i="6"/>
  <c r="J17" i="6"/>
  <c r="L7" i="9" l="1"/>
  <c r="M46" i="9"/>
  <c r="K50" i="9"/>
  <c r="M50" i="9" s="1"/>
  <c r="K7" i="9" l="1"/>
  <c r="M7" i="9" s="1"/>
</calcChain>
</file>

<file path=xl/sharedStrings.xml><?xml version="1.0" encoding="utf-8"?>
<sst xmlns="http://schemas.openxmlformats.org/spreadsheetml/2006/main" count="475" uniqueCount="210">
  <si>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</si>
  <si>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</si>
  <si>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</si>
  <si>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</si>
  <si>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</si>
  <si>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</si>
  <si>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</si>
  <si>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</si>
  <si>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</si>
  <si>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</si>
  <si>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</si>
  <si>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</si>
  <si>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</si>
  <si>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</si>
  <si>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</si>
  <si>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</si>
  <si>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</si>
  <si>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</si>
  <si>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</si>
  <si>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</si>
  <si>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</si>
  <si>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</si>
  <si>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</si>
  <si>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</si>
  <si>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</si>
  <si>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</si>
  <si>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</si>
  <si>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</si>
  <si>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</si>
  <si>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</si>
  <si>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</si>
  <si>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</si>
  <si>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</si>
  <si>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</si>
  <si>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</si>
  <si>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</si>
  <si>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</si>
  <si>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</si>
  <si>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</si>
  <si>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</si>
  <si>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</si>
  <si>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</si>
  <si>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</si>
  <si>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</si>
  <si>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</si>
  <si>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</si>
  <si>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</si>
  <si>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</si>
  <si>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</si>
  <si>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</si>
  <si>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</si>
  <si>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</si>
  <si>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</si>
  <si>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</si>
  <si>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</si>
  <si>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</si>
  <si>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</si>
  <si>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</si>
  <si>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</si>
  <si>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</si>
  <si>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</si>
  <si>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</si>
  <si>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</si>
  <si>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</si>
  <si>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</si>
  <si>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</si>
  <si>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</si>
  <si>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</si>
  <si>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</si>
  <si>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</si>
  <si>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</si>
  <si>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</si>
  <si>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</si>
  <si>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</si>
  <si>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</si>
  <si>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</si>
  <si>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</si>
  <si>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</si>
  <si>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</si>
  <si>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</si>
  <si>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</si>
  <si>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</si>
  <si>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</si>
  <si>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</si>
  <si>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</si>
  <si>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</si>
  <si>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</si>
  <si>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</si>
  <si>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</si>
  <si>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</si>
  <si>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</si>
  <si>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</si>
  <si>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</si>
  <si>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</si>
  <si>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</si>
  <si>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</si>
  <si>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</si>
  <si>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</si>
  <si>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</si>
  <si>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</si>
  <si>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</si>
  <si>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</si>
  <si>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</si>
  <si>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</si>
  <si>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</si>
  <si>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</si>
  <si>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</si>
  <si>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</si>
  <si>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</si>
  <si>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</si>
  <si>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</si>
  <si>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</si>
  <si>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</si>
  <si>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</si>
  <si>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</si>
  <si>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</si>
  <si>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</si>
  <si>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</si>
  <si>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</si>
  <si>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</si>
  <si>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</si>
  <si>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</si>
  <si>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</si>
  <si>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</si>
  <si>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</si>
  <si>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</si>
  <si>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</si>
  <si>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</si>
  <si>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</si>
  <si>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</si>
  <si>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</si>
  <si>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</si>
  <si>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</si>
  <si>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</si>
  <si>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</si>
  <si>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</si>
  <si>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</si>
  <si>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</si>
  <si>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</si>
  <si>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</si>
  <si>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</si>
  <si>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</si>
  <si>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</si>
  <si>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</si>
  <si>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</si>
  <si>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</si>
  <si>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</si>
  <si>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</si>
  <si>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</si>
  <si>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</si>
  <si>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</si>
  <si>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</si>
  <si>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</si>
  <si>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</si>
  <si>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</si>
  <si>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</si>
  <si>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</si>
  <si>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</si>
  <si>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</si>
  <si>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</si>
  <si>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</si>
  <si>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</si>
  <si>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</si>
  <si>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</si>
  <si>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</si>
  <si>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</si>
  <si>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</si>
  <si>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</si>
  <si>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</si>
  <si>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</si>
  <si>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</si>
  <si>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</si>
  <si>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</si>
  <si>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</si>
  <si>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</si>
  <si>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</si>
  <si>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</si>
  <si>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</si>
  <si>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</si>
  <si>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</si>
  <si>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</si>
  <si>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</si>
  <si>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</si>
  <si>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</si>
  <si>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</si>
  <si>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</si>
  <si>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Отклонения допустимы, финансирование осуществлено</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</si>
  <si>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</si>
  <si>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</si>
  <si>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</si>
  <si>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</si>
  <si>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</si>
  <si>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</si>
  <si>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</si>
  <si>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</si>
  <si>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</si>
  <si>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</si>
  <si>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</si>
  <si>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</si>
  <si>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</si>
  <si>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</si>
  <si>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</si>
  <si>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</si>
  <si>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</si>
  <si>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</si>
  <si>
    <t>С начала 2018 года количество граждан, приступивших к профессиональному обучению и дополнительному профессиональному образованию составило 523 человека. План составляет - 852 человека.</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</si>
  <si>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Данный законопроект планируется рассмотреть на очередном заседании Законодательного Собрания Ульяновской области в июле 2018 года.
</t>
  </si>
  <si>
    <t xml:space="preserve">На 31 июля 2018 года на территории Ульяновской области создано 15138 рабочих мест. Наблюдается положительная динамика роста рабочих мест в сравнении с аналогичным периодом 2017 года.
С начала года в рамках реализации инвестпроектов создано 833 рабочих места (5,5 % от общего количества созданных рабочих мест).
В сфере малого и среднего бизнеса создано 9216 рабочих мест, что составляет 60,9% от общего количества созданных рабочих мест.
Лидируют по выполнению плана на 2018 год муниципальные образования Мелекесский район (план выполнен), Барышский район (план выполнен), Радищевский район. Замыкают рейтинг город Димитровград, город Ульяновск, Сенгилеевский район.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
</t>
  </si>
  <si>
    <t>За январь-июль 2018 года на территории Ульяновской области создано 4713 высокопроизводительных рабочих мест. Выполнение годового плана по созданию высокопроизводительных рабочих мест составляет 69,%.
Лидирующие позиции по количеству созданных высокопроизводительных рабочих мест занимают муниципальные образования г.Ульяновск, г.Димитровград, Инзенский район.</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</si>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</sst>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11">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wrapText="1"/>
    </xf>
    <xf numFmtId="0" fontId="4" fillId="34" borderId="6" xfId="0" applyFont="1" applyFill="1" applyBorder="1" applyAlignment="1">
      <alignment horizontal="center" wrapText="1"/>
    </xf>
    <xf numFmtId="0" fontId="4" fillId="34" borderId="7" xfId="0" applyFont="1" applyFill="1" applyBorder="1" applyAlignment="1">
      <alignment horizontal="center" wrapText="1"/>
    </xf>
    <xf numFmtId="0" fontId="8" fillId="0" borderId="6" xfId="36" applyFont="1" applyBorder="1" applyAlignment="1">
      <alignment horizontal="center" vertical="center"/>
    </xf>
    <xf numFmtId="0" fontId="8" fillId="0" borderId="7" xfId="36" applyFont="1" applyBorder="1" applyAlignment="1">
      <alignment horizontal="center" vertical="center"/>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8" fillId="0" borderId="5" xfId="36" applyFont="1" applyBorder="1" applyAlignment="1">
      <alignment horizontal="center" vertic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14" fontId="4" fillId="0" borderId="5" xfId="0" applyNumberFormat="1"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8" fillId="34" borderId="5" xfId="36" applyFont="1" applyFill="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110" zoomScaleNormal="110" workbookViewId="0">
      <selection activeCell="J36" sqref="J36"/>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2" t="s">
        <v>126</v>
      </c>
      <c r="B3" s="92"/>
      <c r="C3" s="92"/>
      <c r="D3" s="92"/>
      <c r="E3" s="92"/>
      <c r="F3" s="92"/>
      <c r="G3" s="92"/>
      <c r="H3" s="92"/>
      <c r="I3" s="92"/>
      <c r="J3" s="92"/>
      <c r="K3" s="92"/>
    </row>
    <row r="4" spans="1:11" x14ac:dyDescent="0.2">
      <c r="A4" s="93" t="s">
        <v>5</v>
      </c>
      <c r="B4" s="93" t="s">
        <v>7</v>
      </c>
      <c r="C4" s="93" t="s">
        <v>8</v>
      </c>
      <c r="D4" s="93" t="s">
        <v>9</v>
      </c>
      <c r="E4" s="93" t="s">
        <v>10</v>
      </c>
      <c r="F4" s="93" t="s">
        <v>20</v>
      </c>
      <c r="G4" s="95" t="s">
        <v>11</v>
      </c>
      <c r="H4" s="96"/>
      <c r="I4" s="96"/>
      <c r="J4" s="97"/>
      <c r="K4" s="93" t="s">
        <v>2</v>
      </c>
    </row>
    <row r="5" spans="1:11" ht="60.75" customHeight="1" x14ac:dyDescent="0.2">
      <c r="A5" s="94"/>
      <c r="B5" s="94"/>
      <c r="C5" s="94"/>
      <c r="D5" s="94"/>
      <c r="E5" s="94"/>
      <c r="F5" s="94"/>
      <c r="G5" s="9" t="s">
        <v>12</v>
      </c>
      <c r="H5" s="9" t="s">
        <v>13</v>
      </c>
      <c r="I5" s="9" t="s">
        <v>3</v>
      </c>
      <c r="J5" s="9" t="s">
        <v>4</v>
      </c>
      <c r="K5" s="94"/>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7">
        <v>596</v>
      </c>
      <c r="C8" s="87" t="s">
        <v>14</v>
      </c>
      <c r="D8" s="87" t="s">
        <v>180</v>
      </c>
      <c r="E8" s="87" t="s">
        <v>84</v>
      </c>
      <c r="F8" s="11">
        <v>2012</v>
      </c>
      <c r="G8" s="87" t="s">
        <v>70</v>
      </c>
      <c r="H8" s="11" t="s">
        <v>24</v>
      </c>
      <c r="I8" s="22" t="s">
        <v>23</v>
      </c>
      <c r="J8" s="12">
        <v>0</v>
      </c>
      <c r="K8" s="90" t="s">
        <v>129</v>
      </c>
    </row>
    <row r="9" spans="1:11" ht="22.5" x14ac:dyDescent="0.2">
      <c r="A9" s="22" t="s">
        <v>35</v>
      </c>
      <c r="B9" s="88"/>
      <c r="C9" s="88"/>
      <c r="D9" s="88"/>
      <c r="E9" s="88"/>
      <c r="F9" s="22">
        <v>2013</v>
      </c>
      <c r="G9" s="88"/>
      <c r="H9" s="22" t="s">
        <v>27</v>
      </c>
      <c r="I9" s="13" t="s">
        <v>25</v>
      </c>
      <c r="J9" s="22">
        <v>0</v>
      </c>
      <c r="K9" s="91"/>
    </row>
    <row r="10" spans="1:11" ht="22.5" x14ac:dyDescent="0.2">
      <c r="A10" s="22" t="s">
        <v>40</v>
      </c>
      <c r="B10" s="88"/>
      <c r="C10" s="88"/>
      <c r="D10" s="88"/>
      <c r="E10" s="88"/>
      <c r="F10" s="22">
        <v>2014</v>
      </c>
      <c r="G10" s="88"/>
      <c r="H10" s="15" t="s">
        <v>71</v>
      </c>
      <c r="I10" s="13" t="s">
        <v>91</v>
      </c>
      <c r="J10" s="22" t="s">
        <v>92</v>
      </c>
      <c r="K10" s="91"/>
    </row>
    <row r="11" spans="1:11" ht="22.5" x14ac:dyDescent="0.2">
      <c r="A11" s="22" t="s">
        <v>41</v>
      </c>
      <c r="B11" s="88"/>
      <c r="C11" s="88"/>
      <c r="D11" s="88"/>
      <c r="E11" s="88"/>
      <c r="F11" s="22">
        <v>2015</v>
      </c>
      <c r="G11" s="88"/>
      <c r="H11" s="22" t="s">
        <v>71</v>
      </c>
      <c r="I11" s="13" t="s">
        <v>93</v>
      </c>
      <c r="J11" s="22" t="s">
        <v>74</v>
      </c>
      <c r="K11" s="91"/>
    </row>
    <row r="12" spans="1:11" ht="49.5" customHeight="1" x14ac:dyDescent="0.2">
      <c r="A12" s="22" t="s">
        <v>42</v>
      </c>
      <c r="B12" s="88"/>
      <c r="C12" s="88"/>
      <c r="D12" s="88"/>
      <c r="E12" s="88"/>
      <c r="F12" s="22">
        <v>2016</v>
      </c>
      <c r="G12" s="88"/>
      <c r="H12" s="22" t="s">
        <v>76</v>
      </c>
      <c r="I12" s="26" t="s">
        <v>130</v>
      </c>
      <c r="J12" s="27" t="s">
        <v>131</v>
      </c>
      <c r="K12" s="22" t="s">
        <v>197</v>
      </c>
    </row>
    <row r="13" spans="1:11" ht="22.5" customHeight="1" x14ac:dyDescent="0.2">
      <c r="A13" s="22" t="s">
        <v>43</v>
      </c>
      <c r="B13" s="88"/>
      <c r="C13" s="88"/>
      <c r="D13" s="88"/>
      <c r="E13" s="88"/>
      <c r="F13" s="22">
        <v>2017</v>
      </c>
      <c r="G13" s="88"/>
      <c r="H13" s="22" t="s">
        <v>82</v>
      </c>
      <c r="I13" s="20" t="s">
        <v>195</v>
      </c>
      <c r="J13" s="20" t="s">
        <v>196</v>
      </c>
      <c r="K13" s="22" t="s">
        <v>187</v>
      </c>
    </row>
    <row r="14" spans="1:11" ht="15" customHeight="1" x14ac:dyDescent="0.2">
      <c r="A14" s="22" t="s">
        <v>44</v>
      </c>
      <c r="B14" s="88"/>
      <c r="C14" s="88"/>
      <c r="D14" s="88"/>
      <c r="E14" s="88"/>
      <c r="F14" s="22">
        <v>2018</v>
      </c>
      <c r="G14" s="88"/>
      <c r="H14" s="22" t="s">
        <v>66</v>
      </c>
      <c r="I14" s="13"/>
      <c r="J14" s="22"/>
      <c r="K14" s="22"/>
    </row>
    <row r="15" spans="1:11" ht="15" customHeight="1" x14ac:dyDescent="0.2">
      <c r="A15" s="22" t="s">
        <v>45</v>
      </c>
      <c r="B15" s="88"/>
      <c r="C15" s="88"/>
      <c r="D15" s="88"/>
      <c r="E15" s="88"/>
      <c r="F15" s="22">
        <v>2019</v>
      </c>
      <c r="G15" s="88"/>
      <c r="H15" s="22" t="s">
        <v>66</v>
      </c>
      <c r="I15" s="13"/>
      <c r="J15" s="22"/>
      <c r="K15" s="22"/>
    </row>
    <row r="16" spans="1:11" ht="14.25" customHeight="1" x14ac:dyDescent="0.2">
      <c r="A16" s="22" t="s">
        <v>46</v>
      </c>
      <c r="B16" s="89"/>
      <c r="C16" s="89"/>
      <c r="D16" s="89"/>
      <c r="E16" s="89"/>
      <c r="F16" s="22">
        <v>2020</v>
      </c>
      <c r="G16" s="89"/>
      <c r="H16" s="22" t="s">
        <v>66</v>
      </c>
      <c r="I16" s="13"/>
      <c r="J16" s="22"/>
      <c r="K16" s="22"/>
    </row>
    <row r="17" spans="1:13" ht="22.5" x14ac:dyDescent="0.2">
      <c r="A17" s="22" t="s">
        <v>169</v>
      </c>
      <c r="B17" s="87">
        <v>596</v>
      </c>
      <c r="C17" s="87" t="s">
        <v>15</v>
      </c>
      <c r="D17" s="87" t="s">
        <v>16</v>
      </c>
      <c r="E17" s="87" t="s">
        <v>85</v>
      </c>
      <c r="F17" s="22">
        <v>2012</v>
      </c>
      <c r="G17" s="22">
        <v>25</v>
      </c>
      <c r="H17" s="22">
        <v>25</v>
      </c>
      <c r="I17" s="22">
        <v>30.3</v>
      </c>
      <c r="J17" s="20">
        <f>I17-H17</f>
        <v>5.3000000000000007</v>
      </c>
      <c r="K17" s="87" t="s">
        <v>22</v>
      </c>
    </row>
    <row r="18" spans="1:13" ht="17.25" customHeight="1" x14ac:dyDescent="0.2">
      <c r="A18" s="22" t="s">
        <v>33</v>
      </c>
      <c r="B18" s="88"/>
      <c r="C18" s="88"/>
      <c r="D18" s="88"/>
      <c r="E18" s="88"/>
      <c r="F18" s="22">
        <v>2013</v>
      </c>
      <c r="G18" s="22">
        <v>25</v>
      </c>
      <c r="H18" s="22">
        <v>25</v>
      </c>
      <c r="I18" s="22">
        <v>29</v>
      </c>
      <c r="J18" s="20">
        <f>I18-H18</f>
        <v>4</v>
      </c>
      <c r="K18" s="88"/>
    </row>
    <row r="19" spans="1:13" ht="15" customHeight="1" x14ac:dyDescent="0.2">
      <c r="A19" s="22" t="s">
        <v>34</v>
      </c>
      <c r="B19" s="88"/>
      <c r="C19" s="88"/>
      <c r="D19" s="88"/>
      <c r="E19" s="88"/>
      <c r="F19" s="22">
        <v>2014</v>
      </c>
      <c r="G19" s="22">
        <v>25</v>
      </c>
      <c r="H19" s="22">
        <v>25</v>
      </c>
      <c r="I19" s="22">
        <v>27.7</v>
      </c>
      <c r="J19" s="20">
        <f>I19-H19</f>
        <v>2.6999999999999993</v>
      </c>
      <c r="K19" s="89"/>
    </row>
    <row r="20" spans="1:13" ht="18" customHeight="1" x14ac:dyDescent="0.2">
      <c r="A20" s="22" t="s">
        <v>47</v>
      </c>
      <c r="B20" s="88"/>
      <c r="C20" s="88"/>
      <c r="D20" s="88"/>
      <c r="E20" s="88"/>
      <c r="F20" s="22">
        <v>2015</v>
      </c>
      <c r="G20" s="22">
        <v>27</v>
      </c>
      <c r="H20" s="22">
        <v>27</v>
      </c>
      <c r="I20" s="22">
        <v>26.4</v>
      </c>
      <c r="J20" s="22">
        <f>I20-H20</f>
        <v>-0.60000000000000142</v>
      </c>
      <c r="K20" s="22"/>
    </row>
    <row r="21" spans="1:13" ht="34.5" customHeight="1" x14ac:dyDescent="0.2">
      <c r="A21" s="22" t="s">
        <v>48</v>
      </c>
      <c r="B21" s="88"/>
      <c r="C21" s="88"/>
      <c r="D21" s="88"/>
      <c r="E21" s="88"/>
      <c r="F21" s="22">
        <v>2016</v>
      </c>
      <c r="G21" s="22">
        <v>27</v>
      </c>
      <c r="H21" s="22">
        <v>27</v>
      </c>
      <c r="I21" s="22">
        <v>21.5</v>
      </c>
      <c r="J21" s="22">
        <v>-5.5</v>
      </c>
      <c r="K21" s="46" t="s">
        <v>187</v>
      </c>
    </row>
    <row r="22" spans="1:13" ht="21.75" customHeight="1" x14ac:dyDescent="0.2">
      <c r="A22" s="22" t="s">
        <v>49</v>
      </c>
      <c r="B22" s="88"/>
      <c r="C22" s="88"/>
      <c r="D22" s="88"/>
      <c r="E22" s="88"/>
      <c r="F22" s="22">
        <v>2017</v>
      </c>
      <c r="G22" s="22">
        <v>27</v>
      </c>
      <c r="H22" s="22">
        <v>27</v>
      </c>
      <c r="I22" s="22"/>
      <c r="J22" s="22"/>
      <c r="K22" s="22"/>
    </row>
    <row r="23" spans="1:13" ht="26.25" customHeight="1" x14ac:dyDescent="0.2">
      <c r="A23" s="22" t="s">
        <v>50</v>
      </c>
      <c r="B23" s="89"/>
      <c r="C23" s="89"/>
      <c r="D23" s="89"/>
      <c r="E23" s="89"/>
      <c r="F23" s="22">
        <v>2018</v>
      </c>
      <c r="G23" s="22">
        <v>27</v>
      </c>
      <c r="H23" s="22">
        <v>27</v>
      </c>
      <c r="I23" s="22"/>
      <c r="J23" s="22"/>
      <c r="K23" s="22"/>
    </row>
    <row r="24" spans="1:13" ht="33.75" customHeight="1" x14ac:dyDescent="0.2">
      <c r="A24" s="22" t="s">
        <v>170</v>
      </c>
      <c r="B24" s="87">
        <v>596</v>
      </c>
      <c r="C24" s="87" t="s">
        <v>17</v>
      </c>
      <c r="D24" s="87" t="s">
        <v>16</v>
      </c>
      <c r="E24" s="99" t="s">
        <v>86</v>
      </c>
      <c r="F24" s="11">
        <v>2012</v>
      </c>
      <c r="G24" s="87" t="s">
        <v>32</v>
      </c>
      <c r="H24" s="15">
        <v>102.9</v>
      </c>
      <c r="I24" s="22" t="s">
        <v>26</v>
      </c>
      <c r="J24" s="22">
        <v>0</v>
      </c>
      <c r="K24" s="22"/>
      <c r="M24" s="16"/>
    </row>
    <row r="25" spans="1:13" ht="46.5" customHeight="1" x14ac:dyDescent="0.2">
      <c r="A25" s="22" t="s">
        <v>36</v>
      </c>
      <c r="B25" s="88"/>
      <c r="C25" s="88"/>
      <c r="D25" s="88"/>
      <c r="E25" s="99"/>
      <c r="F25" s="22">
        <v>2013</v>
      </c>
      <c r="G25" s="88"/>
      <c r="H25" s="22" t="s">
        <v>78</v>
      </c>
      <c r="I25" s="22" t="s">
        <v>83</v>
      </c>
      <c r="J25" s="22">
        <v>-0.8</v>
      </c>
      <c r="K25" s="87" t="s">
        <v>0</v>
      </c>
    </row>
    <row r="26" spans="1:13" ht="45" x14ac:dyDescent="0.2">
      <c r="A26" s="22" t="s">
        <v>37</v>
      </c>
      <c r="B26" s="88"/>
      <c r="C26" s="88"/>
      <c r="D26" s="88"/>
      <c r="E26" s="99"/>
      <c r="F26" s="22">
        <v>2014</v>
      </c>
      <c r="G26" s="88"/>
      <c r="H26" s="22" t="s">
        <v>89</v>
      </c>
      <c r="I26" s="22" t="s">
        <v>90</v>
      </c>
      <c r="J26" s="22">
        <v>-1.8</v>
      </c>
      <c r="K26" s="88"/>
    </row>
    <row r="27" spans="1:13" ht="32.25" customHeight="1" x14ac:dyDescent="0.2">
      <c r="A27" s="22" t="s">
        <v>51</v>
      </c>
      <c r="B27" s="88"/>
      <c r="C27" s="88"/>
      <c r="D27" s="88"/>
      <c r="E27" s="99"/>
      <c r="F27" s="22">
        <v>2015</v>
      </c>
      <c r="G27" s="88"/>
      <c r="H27" s="22" t="s">
        <v>88</v>
      </c>
      <c r="I27" s="28" t="s">
        <v>87</v>
      </c>
      <c r="J27" s="22">
        <v>5.4</v>
      </c>
      <c r="K27" s="88"/>
    </row>
    <row r="28" spans="1:13" ht="32.25" customHeight="1" x14ac:dyDescent="0.2">
      <c r="A28" s="22" t="s">
        <v>52</v>
      </c>
      <c r="B28" s="88"/>
      <c r="C28" s="88"/>
      <c r="D28" s="88"/>
      <c r="E28" s="99"/>
      <c r="F28" s="22">
        <v>2016</v>
      </c>
      <c r="G28" s="88"/>
      <c r="H28" s="22" t="s">
        <v>29</v>
      </c>
      <c r="I28" s="13" t="s">
        <v>198</v>
      </c>
      <c r="J28" s="22">
        <f>123.6-120.4</f>
        <v>3.1999999999999886</v>
      </c>
      <c r="K28" s="88"/>
    </row>
    <row r="29" spans="1:13" ht="27.75" customHeight="1" x14ac:dyDescent="0.2">
      <c r="A29" s="22" t="s">
        <v>53</v>
      </c>
      <c r="B29" s="88"/>
      <c r="C29" s="88"/>
      <c r="D29" s="88"/>
      <c r="E29" s="99"/>
      <c r="F29" s="22">
        <v>2017</v>
      </c>
      <c r="G29" s="88"/>
      <c r="H29" s="22" t="s">
        <v>30</v>
      </c>
      <c r="I29" s="22" t="s">
        <v>190</v>
      </c>
      <c r="J29" s="22">
        <v>-19.600000000000001</v>
      </c>
      <c r="K29" s="88"/>
    </row>
    <row r="30" spans="1:13" ht="15" customHeight="1" x14ac:dyDescent="0.2">
      <c r="A30" s="22" t="s">
        <v>54</v>
      </c>
      <c r="B30" s="89"/>
      <c r="C30" s="89"/>
      <c r="D30" s="89"/>
      <c r="E30" s="99"/>
      <c r="F30" s="11">
        <v>2018</v>
      </c>
      <c r="G30" s="89"/>
      <c r="H30" s="22" t="s">
        <v>31</v>
      </c>
      <c r="I30" s="22"/>
      <c r="J30" s="22"/>
      <c r="K30" s="89"/>
    </row>
    <row r="31" spans="1:13" ht="15.75" customHeight="1" x14ac:dyDescent="0.2">
      <c r="A31" s="22" t="s">
        <v>171</v>
      </c>
      <c r="B31" s="87">
        <v>596</v>
      </c>
      <c r="C31" s="99" t="s">
        <v>18</v>
      </c>
      <c r="D31" s="99" t="s">
        <v>16</v>
      </c>
      <c r="E31" s="99" t="s">
        <v>179</v>
      </c>
      <c r="F31" s="11">
        <v>2012</v>
      </c>
      <c r="G31" s="99" t="s">
        <v>19</v>
      </c>
      <c r="H31" s="22">
        <v>102</v>
      </c>
      <c r="I31" s="22">
        <v>102</v>
      </c>
      <c r="J31" s="22">
        <v>0</v>
      </c>
      <c r="K31" s="22"/>
    </row>
    <row r="32" spans="1:13" s="3" customFormat="1" ht="58.5" customHeight="1" x14ac:dyDescent="0.2">
      <c r="A32" s="2" t="s">
        <v>38</v>
      </c>
      <c r="B32" s="88"/>
      <c r="C32" s="99"/>
      <c r="D32" s="99"/>
      <c r="E32" s="99"/>
      <c r="F32" s="11">
        <v>2013</v>
      </c>
      <c r="G32" s="99"/>
      <c r="H32" s="10" t="s">
        <v>28</v>
      </c>
      <c r="I32" s="19" t="s">
        <v>72</v>
      </c>
      <c r="J32" s="30">
        <v>-4</v>
      </c>
      <c r="K32" s="17"/>
    </row>
    <row r="33" spans="1:11" s="18" customFormat="1" ht="55.5" customHeight="1" x14ac:dyDescent="0.2">
      <c r="A33" s="2" t="s">
        <v>55</v>
      </c>
      <c r="B33" s="88"/>
      <c r="C33" s="99"/>
      <c r="D33" s="99"/>
      <c r="E33" s="99"/>
      <c r="F33" s="22">
        <v>2014</v>
      </c>
      <c r="G33" s="99"/>
      <c r="H33" s="10" t="s">
        <v>158</v>
      </c>
      <c r="I33" s="22" t="s">
        <v>73</v>
      </c>
      <c r="J33" s="21">
        <v>-9.6999999999999993</v>
      </c>
      <c r="K33" s="10" t="s">
        <v>67</v>
      </c>
    </row>
    <row r="34" spans="1:11" s="3" customFormat="1" ht="45" x14ac:dyDescent="0.2">
      <c r="A34" s="2" t="s">
        <v>56</v>
      </c>
      <c r="B34" s="88"/>
      <c r="C34" s="99"/>
      <c r="D34" s="99"/>
      <c r="E34" s="99"/>
      <c r="F34" s="22">
        <v>2015</v>
      </c>
      <c r="G34" s="99"/>
      <c r="H34" s="22" t="s">
        <v>79</v>
      </c>
      <c r="I34" s="29" t="s">
        <v>166</v>
      </c>
      <c r="J34" s="23">
        <v>-3.1</v>
      </c>
      <c r="K34" s="17"/>
    </row>
    <row r="35" spans="1:11" ht="45" x14ac:dyDescent="0.2">
      <c r="A35" s="2" t="s">
        <v>57</v>
      </c>
      <c r="B35" s="88"/>
      <c r="C35" s="99"/>
      <c r="D35" s="99"/>
      <c r="E35" s="99"/>
      <c r="F35" s="22">
        <v>2016</v>
      </c>
      <c r="G35" s="99"/>
      <c r="H35" s="25" t="s">
        <v>167</v>
      </c>
      <c r="I35" s="13" t="s">
        <v>199</v>
      </c>
      <c r="J35" s="23">
        <v>-1.6</v>
      </c>
      <c r="K35" s="83" t="s">
        <v>187</v>
      </c>
    </row>
    <row r="36" spans="1:11" ht="45" x14ac:dyDescent="0.2">
      <c r="A36" s="2" t="s">
        <v>58</v>
      </c>
      <c r="B36" s="88"/>
      <c r="C36" s="99"/>
      <c r="D36" s="99"/>
      <c r="E36" s="99"/>
      <c r="F36" s="22">
        <v>2017</v>
      </c>
      <c r="G36" s="99"/>
      <c r="H36" s="24" t="s">
        <v>168</v>
      </c>
      <c r="I36" s="25" t="s">
        <v>200</v>
      </c>
      <c r="J36" s="25">
        <f>113.5-112.7</f>
        <v>0.79999999999999716</v>
      </c>
      <c r="K36" s="25" t="s">
        <v>201</v>
      </c>
    </row>
    <row r="37" spans="1:11" ht="19.5" customHeight="1" x14ac:dyDescent="0.2">
      <c r="A37" s="2" t="s">
        <v>59</v>
      </c>
      <c r="B37" s="89"/>
      <c r="C37" s="99"/>
      <c r="D37" s="99"/>
      <c r="E37" s="99"/>
      <c r="F37" s="22">
        <v>2018</v>
      </c>
      <c r="G37" s="99"/>
      <c r="H37" s="14"/>
      <c r="I37" s="14"/>
      <c r="J37" s="14"/>
      <c r="K37" s="14"/>
    </row>
    <row r="38" spans="1:11" s="4" customFormat="1" ht="12.75" x14ac:dyDescent="0.2">
      <c r="A38" s="4" t="s">
        <v>21</v>
      </c>
      <c r="F38" s="18"/>
    </row>
    <row r="39" spans="1:11" s="4" customFormat="1" ht="22.5" customHeight="1" x14ac:dyDescent="0.2">
      <c r="A39" s="98" t="s">
        <v>1</v>
      </c>
      <c r="B39" s="98"/>
      <c r="C39" s="98"/>
      <c r="D39" s="98"/>
      <c r="E39" s="98"/>
      <c r="F39" s="98"/>
      <c r="G39" s="98"/>
      <c r="H39" s="98"/>
      <c r="I39" s="98"/>
      <c r="J39" s="98"/>
      <c r="K39" s="98"/>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opLeftCell="A20" zoomScale="80" zoomScaleNormal="80" workbookViewId="0">
      <selection activeCell="K64" sqref="K64"/>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31.5703125" style="31" customWidth="1"/>
    <col min="15" max="16384" width="9.140625" style="31"/>
  </cols>
  <sheetData>
    <row r="1" spans="1:15" ht="31.5" customHeight="1" x14ac:dyDescent="0.25">
      <c r="A1" s="139" t="s">
        <v>172</v>
      </c>
      <c r="B1" s="140"/>
      <c r="C1" s="140"/>
      <c r="D1" s="140"/>
      <c r="E1" s="140"/>
      <c r="F1" s="140"/>
      <c r="G1" s="140"/>
      <c r="H1" s="140"/>
      <c r="I1" s="140"/>
      <c r="J1" s="140"/>
      <c r="K1" s="140"/>
      <c r="L1" s="140"/>
      <c r="M1" s="140"/>
      <c r="N1" s="141"/>
      <c r="O1" s="41"/>
    </row>
    <row r="2" spans="1:15" ht="15.75" customHeight="1" x14ac:dyDescent="0.25">
      <c r="A2" s="139" t="s">
        <v>126</v>
      </c>
      <c r="B2" s="140"/>
      <c r="C2" s="140"/>
      <c r="D2" s="140"/>
      <c r="E2" s="140"/>
      <c r="F2" s="140"/>
      <c r="G2" s="140"/>
      <c r="H2" s="140"/>
      <c r="I2" s="140"/>
      <c r="J2" s="140"/>
      <c r="K2" s="140"/>
      <c r="L2" s="140"/>
      <c r="M2" s="140"/>
      <c r="N2" s="141"/>
      <c r="O2" s="41"/>
    </row>
    <row r="3" spans="1:15" ht="15.75" x14ac:dyDescent="0.25">
      <c r="A3" s="142" t="s">
        <v>5</v>
      </c>
      <c r="B3" s="142" t="s">
        <v>125</v>
      </c>
      <c r="C3" s="142" t="s">
        <v>124</v>
      </c>
      <c r="D3" s="143" t="s">
        <v>123</v>
      </c>
      <c r="E3" s="144"/>
      <c r="F3" s="142" t="s">
        <v>122</v>
      </c>
      <c r="G3" s="142" t="s">
        <v>121</v>
      </c>
      <c r="H3" s="142" t="s">
        <v>120</v>
      </c>
      <c r="I3" s="142" t="s">
        <v>119</v>
      </c>
      <c r="J3" s="142"/>
      <c r="K3" s="142"/>
      <c r="L3" s="142"/>
      <c r="M3" s="142"/>
      <c r="N3" s="142" t="s">
        <v>118</v>
      </c>
      <c r="O3" s="40"/>
    </row>
    <row r="4" spans="1:15" ht="69" customHeight="1" x14ac:dyDescent="0.25">
      <c r="A4" s="142"/>
      <c r="B4" s="142"/>
      <c r="C4" s="142"/>
      <c r="D4" s="145"/>
      <c r="E4" s="146"/>
      <c r="F4" s="142"/>
      <c r="G4" s="142"/>
      <c r="H4" s="142"/>
      <c r="I4" s="142" t="s">
        <v>117</v>
      </c>
      <c r="J4" s="142"/>
      <c r="K4" s="142" t="s">
        <v>116</v>
      </c>
      <c r="L4" s="142"/>
      <c r="M4" s="147" t="s">
        <v>181</v>
      </c>
      <c r="N4" s="142"/>
      <c r="O4" s="40"/>
    </row>
    <row r="5" spans="1:15" ht="57" customHeight="1" x14ac:dyDescent="0.25">
      <c r="A5" s="142"/>
      <c r="B5" s="142"/>
      <c r="C5" s="142"/>
      <c r="D5" s="39" t="s">
        <v>115</v>
      </c>
      <c r="E5" s="39" t="s">
        <v>114</v>
      </c>
      <c r="F5" s="142"/>
      <c r="G5" s="142"/>
      <c r="H5" s="142"/>
      <c r="I5" s="39" t="s">
        <v>113</v>
      </c>
      <c r="J5" s="39" t="s">
        <v>112</v>
      </c>
      <c r="K5" s="39" t="s">
        <v>111</v>
      </c>
      <c r="L5" s="39" t="s">
        <v>110</v>
      </c>
      <c r="M5" s="147"/>
      <c r="N5" s="142"/>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02" t="s">
        <v>132</v>
      </c>
      <c r="B7" s="103"/>
      <c r="C7" s="103"/>
      <c r="D7" s="103"/>
      <c r="E7" s="103"/>
      <c r="F7" s="103"/>
      <c r="G7" s="104"/>
      <c r="H7" s="51" t="s">
        <v>109</v>
      </c>
      <c r="I7" s="35"/>
      <c r="J7" s="35"/>
      <c r="K7" s="66">
        <f>K30+K34+K38+K42+K46+K50+K54+K58+K63+K67+K72+K76+K80</f>
        <v>687694.79999999993</v>
      </c>
      <c r="L7" s="66">
        <f>L30+L34+L38+L42+L46+L50+L54+L58+L63+L67+L72+L76+L80</f>
        <v>187545.19662999999</v>
      </c>
      <c r="M7" s="67">
        <f>L7/K7</f>
        <v>0.27271574051454223</v>
      </c>
      <c r="N7" s="61"/>
      <c r="O7" s="32"/>
    </row>
    <row r="8" spans="1:15" ht="26.25" customHeight="1" x14ac:dyDescent="0.25">
      <c r="A8" s="102" t="s">
        <v>6</v>
      </c>
      <c r="B8" s="103"/>
      <c r="C8" s="103"/>
      <c r="D8" s="103"/>
      <c r="E8" s="103"/>
      <c r="F8" s="103"/>
      <c r="G8" s="104"/>
      <c r="H8" s="36"/>
      <c r="I8" s="35"/>
      <c r="J8" s="35"/>
      <c r="K8" s="35"/>
      <c r="L8" s="35"/>
      <c r="M8" s="35"/>
      <c r="N8" s="61"/>
      <c r="O8" s="32"/>
    </row>
    <row r="9" spans="1:15" ht="46.5" customHeight="1" x14ac:dyDescent="0.25">
      <c r="A9" s="111" t="s">
        <v>75</v>
      </c>
      <c r="B9" s="112"/>
      <c r="C9" s="112"/>
      <c r="D9" s="112"/>
      <c r="E9" s="112"/>
      <c r="F9" s="112"/>
      <c r="G9" s="113"/>
      <c r="H9" s="51" t="s">
        <v>108</v>
      </c>
      <c r="I9" s="56" t="s">
        <v>77</v>
      </c>
      <c r="J9" s="56" t="s">
        <v>77</v>
      </c>
      <c r="K9" s="57">
        <v>0</v>
      </c>
      <c r="L9" s="57">
        <v>0</v>
      </c>
      <c r="M9" s="58">
        <v>0</v>
      </c>
      <c r="N9" s="61" t="s">
        <v>174</v>
      </c>
      <c r="O9" s="32"/>
    </row>
    <row r="10" spans="1:15" ht="204" customHeight="1" x14ac:dyDescent="0.25">
      <c r="A10" s="177" t="s">
        <v>60</v>
      </c>
      <c r="B10" s="105" t="s">
        <v>39</v>
      </c>
      <c r="C10" s="105" t="s">
        <v>207</v>
      </c>
      <c r="D10" s="136">
        <v>43313</v>
      </c>
      <c r="E10" s="136"/>
      <c r="F10" s="105" t="s">
        <v>182</v>
      </c>
      <c r="G10" s="181">
        <v>43313</v>
      </c>
      <c r="H10" s="36" t="s">
        <v>107</v>
      </c>
      <c r="I10" s="47" t="s">
        <v>77</v>
      </c>
      <c r="J10" s="47" t="s">
        <v>77</v>
      </c>
      <c r="K10" s="48">
        <v>0</v>
      </c>
      <c r="L10" s="48">
        <v>0</v>
      </c>
      <c r="M10" s="49">
        <v>0</v>
      </c>
      <c r="N10" s="68"/>
      <c r="O10" s="32"/>
    </row>
    <row r="11" spans="1:15" ht="25.5" x14ac:dyDescent="0.25">
      <c r="A11" s="166"/>
      <c r="B11" s="106"/>
      <c r="C11" s="106"/>
      <c r="D11" s="137"/>
      <c r="E11" s="137"/>
      <c r="F11" s="106"/>
      <c r="G11" s="134"/>
      <c r="H11" s="37" t="s">
        <v>106</v>
      </c>
      <c r="I11" s="47" t="s">
        <v>77</v>
      </c>
      <c r="J11" s="47" t="s">
        <v>77</v>
      </c>
      <c r="K11" s="48">
        <v>0</v>
      </c>
      <c r="L11" s="48">
        <v>0</v>
      </c>
      <c r="M11" s="49">
        <v>0</v>
      </c>
      <c r="N11" s="61"/>
      <c r="O11" s="32"/>
    </row>
    <row r="12" spans="1:15" ht="44.25" customHeight="1" x14ac:dyDescent="0.25">
      <c r="A12" s="167"/>
      <c r="B12" s="107"/>
      <c r="C12" s="107"/>
      <c r="D12" s="138"/>
      <c r="E12" s="138"/>
      <c r="F12" s="107"/>
      <c r="G12" s="135"/>
      <c r="H12" s="36" t="s">
        <v>105</v>
      </c>
      <c r="I12" s="47" t="s">
        <v>77</v>
      </c>
      <c r="J12" s="47" t="s">
        <v>77</v>
      </c>
      <c r="K12" s="48">
        <v>0</v>
      </c>
      <c r="L12" s="48">
        <v>0</v>
      </c>
      <c r="M12" s="49">
        <v>0</v>
      </c>
      <c r="N12" s="61"/>
      <c r="O12" s="32"/>
    </row>
    <row r="13" spans="1:15" ht="46.5" customHeight="1" x14ac:dyDescent="0.25">
      <c r="A13" s="111" t="s">
        <v>80</v>
      </c>
      <c r="B13" s="112"/>
      <c r="C13" s="112"/>
      <c r="D13" s="112"/>
      <c r="E13" s="112"/>
      <c r="F13" s="112"/>
      <c r="G13" s="113"/>
      <c r="H13" s="51" t="s">
        <v>108</v>
      </c>
      <c r="I13" s="56" t="s">
        <v>77</v>
      </c>
      <c r="J13" s="56" t="s">
        <v>77</v>
      </c>
      <c r="K13" s="57">
        <v>0</v>
      </c>
      <c r="L13" s="57">
        <v>0</v>
      </c>
      <c r="M13" s="58">
        <v>0</v>
      </c>
      <c r="N13" s="61" t="s">
        <v>174</v>
      </c>
      <c r="O13" s="32"/>
    </row>
    <row r="14" spans="1:15" ht="85.5" customHeight="1" x14ac:dyDescent="0.25">
      <c r="A14" s="177" t="s">
        <v>61</v>
      </c>
      <c r="B14" s="105" t="s">
        <v>39</v>
      </c>
      <c r="C14" s="105" t="s">
        <v>208</v>
      </c>
      <c r="D14" s="136">
        <v>43313</v>
      </c>
      <c r="E14" s="136"/>
      <c r="F14" s="105" t="s">
        <v>182</v>
      </c>
      <c r="G14" s="181">
        <v>43313</v>
      </c>
      <c r="H14" s="36" t="s">
        <v>107</v>
      </c>
      <c r="I14" s="47" t="s">
        <v>77</v>
      </c>
      <c r="J14" s="47" t="s">
        <v>77</v>
      </c>
      <c r="K14" s="48">
        <v>0</v>
      </c>
      <c r="L14" s="48">
        <v>0</v>
      </c>
      <c r="M14" s="49">
        <v>0</v>
      </c>
      <c r="N14" s="61"/>
      <c r="O14" s="32"/>
    </row>
    <row r="15" spans="1:15" ht="33" customHeight="1" x14ac:dyDescent="0.25">
      <c r="A15" s="166"/>
      <c r="B15" s="106"/>
      <c r="C15" s="106"/>
      <c r="D15" s="137"/>
      <c r="E15" s="137"/>
      <c r="F15" s="106"/>
      <c r="G15" s="134"/>
      <c r="H15" s="36" t="s">
        <v>106</v>
      </c>
      <c r="I15" s="47" t="s">
        <v>77</v>
      </c>
      <c r="J15" s="47" t="s">
        <v>77</v>
      </c>
      <c r="K15" s="48">
        <v>0</v>
      </c>
      <c r="L15" s="48">
        <v>0</v>
      </c>
      <c r="M15" s="49">
        <v>0</v>
      </c>
      <c r="N15" s="61"/>
      <c r="O15" s="32"/>
    </row>
    <row r="16" spans="1:15" ht="36.75" customHeight="1" x14ac:dyDescent="0.25">
      <c r="A16" s="167"/>
      <c r="B16" s="107"/>
      <c r="C16" s="107"/>
      <c r="D16" s="138"/>
      <c r="E16" s="138"/>
      <c r="F16" s="107"/>
      <c r="G16" s="135"/>
      <c r="H16" s="36" t="s">
        <v>105</v>
      </c>
      <c r="I16" s="47" t="s">
        <v>77</v>
      </c>
      <c r="J16" s="47" t="s">
        <v>77</v>
      </c>
      <c r="K16" s="48">
        <v>0</v>
      </c>
      <c r="L16" s="48">
        <v>0</v>
      </c>
      <c r="M16" s="49">
        <v>0</v>
      </c>
      <c r="N16" s="61"/>
      <c r="O16" s="32"/>
    </row>
    <row r="17" spans="1:15" ht="43.5" customHeight="1" x14ac:dyDescent="0.25">
      <c r="A17" s="111" t="s">
        <v>69</v>
      </c>
      <c r="B17" s="112"/>
      <c r="C17" s="112"/>
      <c r="D17" s="112"/>
      <c r="E17" s="112"/>
      <c r="F17" s="112"/>
      <c r="G17" s="113"/>
      <c r="H17" s="51" t="s">
        <v>108</v>
      </c>
      <c r="I17" s="56" t="s">
        <v>77</v>
      </c>
      <c r="J17" s="56" t="s">
        <v>77</v>
      </c>
      <c r="K17" s="57">
        <v>0</v>
      </c>
      <c r="L17" s="57">
        <v>0</v>
      </c>
      <c r="M17" s="58">
        <v>0</v>
      </c>
      <c r="N17" s="61" t="s">
        <v>174</v>
      </c>
      <c r="O17" s="32"/>
    </row>
    <row r="18" spans="1:15" ht="67.5" customHeight="1" x14ac:dyDescent="0.25">
      <c r="A18" s="177" t="s">
        <v>62</v>
      </c>
      <c r="B18" s="105" t="s">
        <v>39</v>
      </c>
      <c r="C18" s="105" t="s">
        <v>188</v>
      </c>
      <c r="D18" s="136">
        <v>43101</v>
      </c>
      <c r="E18" s="136"/>
      <c r="F18" s="105" t="s">
        <v>182</v>
      </c>
      <c r="G18" s="181">
        <v>43101</v>
      </c>
      <c r="H18" s="36" t="s">
        <v>107</v>
      </c>
      <c r="I18" s="47" t="s">
        <v>77</v>
      </c>
      <c r="J18" s="47" t="s">
        <v>77</v>
      </c>
      <c r="K18" s="48">
        <v>0</v>
      </c>
      <c r="L18" s="48">
        <v>0</v>
      </c>
      <c r="M18" s="49">
        <v>0</v>
      </c>
      <c r="N18" s="61"/>
      <c r="O18" s="32"/>
    </row>
    <row r="19" spans="1:15" ht="24.75" customHeight="1" x14ac:dyDescent="0.25">
      <c r="A19" s="166"/>
      <c r="B19" s="106"/>
      <c r="C19" s="106"/>
      <c r="D19" s="137"/>
      <c r="E19" s="137"/>
      <c r="F19" s="106"/>
      <c r="G19" s="134"/>
      <c r="H19" s="36" t="s">
        <v>106</v>
      </c>
      <c r="I19" s="47" t="s">
        <v>77</v>
      </c>
      <c r="J19" s="47" t="s">
        <v>77</v>
      </c>
      <c r="K19" s="48">
        <v>0</v>
      </c>
      <c r="L19" s="48">
        <v>0</v>
      </c>
      <c r="M19" s="49">
        <v>0</v>
      </c>
      <c r="N19" s="61"/>
      <c r="O19" s="32"/>
    </row>
    <row r="20" spans="1:15" ht="48" customHeight="1" x14ac:dyDescent="0.25">
      <c r="A20" s="167"/>
      <c r="B20" s="107"/>
      <c r="C20" s="107"/>
      <c r="D20" s="138"/>
      <c r="E20" s="138"/>
      <c r="F20" s="107"/>
      <c r="G20" s="135"/>
      <c r="H20" s="36" t="s">
        <v>105</v>
      </c>
      <c r="I20" s="47" t="s">
        <v>77</v>
      </c>
      <c r="J20" s="47" t="s">
        <v>77</v>
      </c>
      <c r="K20" s="48">
        <v>0</v>
      </c>
      <c r="L20" s="48">
        <v>0</v>
      </c>
      <c r="M20" s="49">
        <v>0</v>
      </c>
      <c r="N20" s="61"/>
      <c r="O20" s="32"/>
    </row>
    <row r="21" spans="1:15" ht="22.5" customHeight="1" x14ac:dyDescent="0.25">
      <c r="A21" s="111" t="s">
        <v>68</v>
      </c>
      <c r="B21" s="112"/>
      <c r="C21" s="112"/>
      <c r="D21" s="112"/>
      <c r="E21" s="112"/>
      <c r="F21" s="112"/>
      <c r="G21" s="113"/>
      <c r="H21" s="51" t="s">
        <v>108</v>
      </c>
      <c r="I21" s="56" t="s">
        <v>77</v>
      </c>
      <c r="J21" s="56" t="s">
        <v>77</v>
      </c>
      <c r="K21" s="57">
        <v>0</v>
      </c>
      <c r="L21" s="57">
        <v>0</v>
      </c>
      <c r="M21" s="58">
        <v>0</v>
      </c>
      <c r="N21" s="61" t="s">
        <v>174</v>
      </c>
      <c r="O21" s="32"/>
    </row>
    <row r="22" spans="1:15" ht="22.5" customHeight="1" x14ac:dyDescent="0.25">
      <c r="A22" s="177" t="s">
        <v>63</v>
      </c>
      <c r="B22" s="105" t="s">
        <v>39</v>
      </c>
      <c r="C22" s="105" t="s">
        <v>189</v>
      </c>
      <c r="D22" s="136">
        <v>43101</v>
      </c>
      <c r="E22" s="136"/>
      <c r="F22" s="105" t="s">
        <v>182</v>
      </c>
      <c r="G22" s="181">
        <v>43101</v>
      </c>
      <c r="H22" s="36" t="s">
        <v>107</v>
      </c>
      <c r="I22" s="47" t="s">
        <v>77</v>
      </c>
      <c r="J22" s="47" t="s">
        <v>77</v>
      </c>
      <c r="K22" s="48">
        <v>0</v>
      </c>
      <c r="L22" s="48">
        <v>0</v>
      </c>
      <c r="M22" s="49">
        <v>0</v>
      </c>
      <c r="N22" s="61"/>
      <c r="O22" s="32"/>
    </row>
    <row r="23" spans="1:15" ht="22.5" customHeight="1" x14ac:dyDescent="0.25">
      <c r="A23" s="166"/>
      <c r="B23" s="106"/>
      <c r="C23" s="106"/>
      <c r="D23" s="137"/>
      <c r="E23" s="137"/>
      <c r="F23" s="106"/>
      <c r="G23" s="134"/>
      <c r="H23" s="36" t="s">
        <v>106</v>
      </c>
      <c r="I23" s="47" t="s">
        <v>77</v>
      </c>
      <c r="J23" s="47" t="s">
        <v>77</v>
      </c>
      <c r="K23" s="48">
        <v>0</v>
      </c>
      <c r="L23" s="48">
        <v>0</v>
      </c>
      <c r="M23" s="49">
        <v>0</v>
      </c>
      <c r="N23" s="61"/>
      <c r="O23" s="32"/>
    </row>
    <row r="24" spans="1:15" ht="93.75" customHeight="1" x14ac:dyDescent="0.25">
      <c r="A24" s="167"/>
      <c r="B24" s="107"/>
      <c r="C24" s="107"/>
      <c r="D24" s="138"/>
      <c r="E24" s="138"/>
      <c r="F24" s="107"/>
      <c r="G24" s="135"/>
      <c r="H24" s="36" t="s">
        <v>105</v>
      </c>
      <c r="I24" s="47" t="s">
        <v>77</v>
      </c>
      <c r="J24" s="47" t="s">
        <v>77</v>
      </c>
      <c r="K24" s="48">
        <v>0</v>
      </c>
      <c r="L24" s="48">
        <v>0</v>
      </c>
      <c r="M24" s="49">
        <v>0</v>
      </c>
      <c r="N24" s="61"/>
      <c r="O24" s="32"/>
    </row>
    <row r="25" spans="1:15" ht="54" customHeight="1" x14ac:dyDescent="0.25">
      <c r="A25" s="111" t="s">
        <v>81</v>
      </c>
      <c r="B25" s="112"/>
      <c r="C25" s="112"/>
      <c r="D25" s="112"/>
      <c r="E25" s="112"/>
      <c r="F25" s="112"/>
      <c r="G25" s="113"/>
      <c r="H25" s="51" t="s">
        <v>108</v>
      </c>
      <c r="I25" s="56" t="s">
        <v>77</v>
      </c>
      <c r="J25" s="56" t="s">
        <v>77</v>
      </c>
      <c r="K25" s="57">
        <v>0</v>
      </c>
      <c r="L25" s="57">
        <v>0</v>
      </c>
      <c r="M25" s="58">
        <v>0</v>
      </c>
      <c r="N25" s="61"/>
      <c r="O25" s="32"/>
    </row>
    <row r="26" spans="1:15" ht="51.75" customHeight="1" x14ac:dyDescent="0.25">
      <c r="A26" s="177" t="s">
        <v>64</v>
      </c>
      <c r="B26" s="105" t="s">
        <v>39</v>
      </c>
      <c r="C26" s="192" t="s">
        <v>205</v>
      </c>
      <c r="D26" s="136">
        <v>43313</v>
      </c>
      <c r="E26" s="136"/>
      <c r="F26" s="105" t="s">
        <v>182</v>
      </c>
      <c r="G26" s="181">
        <v>43313</v>
      </c>
      <c r="H26" s="36" t="s">
        <v>107</v>
      </c>
      <c r="I26" s="47" t="s">
        <v>77</v>
      </c>
      <c r="J26" s="47" t="s">
        <v>77</v>
      </c>
      <c r="K26" s="48">
        <v>0</v>
      </c>
      <c r="L26" s="48">
        <v>0</v>
      </c>
      <c r="M26" s="49">
        <v>0</v>
      </c>
      <c r="N26" s="61"/>
      <c r="O26" s="32"/>
    </row>
    <row r="27" spans="1:15" ht="22.5" customHeight="1" x14ac:dyDescent="0.25">
      <c r="A27" s="166"/>
      <c r="B27" s="106"/>
      <c r="C27" s="175"/>
      <c r="D27" s="137"/>
      <c r="E27" s="137"/>
      <c r="F27" s="106"/>
      <c r="G27" s="134"/>
      <c r="H27" s="36" t="s">
        <v>106</v>
      </c>
      <c r="I27" s="47" t="s">
        <v>77</v>
      </c>
      <c r="J27" s="47" t="s">
        <v>77</v>
      </c>
      <c r="K27" s="48">
        <v>0</v>
      </c>
      <c r="L27" s="48">
        <v>0</v>
      </c>
      <c r="M27" s="49">
        <v>0</v>
      </c>
      <c r="N27" s="61"/>
      <c r="O27" s="32"/>
    </row>
    <row r="28" spans="1:15" ht="36.75" customHeight="1" x14ac:dyDescent="0.25">
      <c r="A28" s="167"/>
      <c r="B28" s="107"/>
      <c r="C28" s="176"/>
      <c r="D28" s="138"/>
      <c r="E28" s="138"/>
      <c r="F28" s="107"/>
      <c r="G28" s="135"/>
      <c r="H28" s="36" t="s">
        <v>105</v>
      </c>
      <c r="I28" s="47" t="s">
        <v>77</v>
      </c>
      <c r="J28" s="47" t="s">
        <v>77</v>
      </c>
      <c r="K28" s="48">
        <v>0</v>
      </c>
      <c r="L28" s="48">
        <v>0</v>
      </c>
      <c r="M28" s="49">
        <v>0</v>
      </c>
      <c r="N28" s="61"/>
      <c r="O28" s="32"/>
    </row>
    <row r="29" spans="1:15" ht="22.5" customHeight="1" x14ac:dyDescent="0.25">
      <c r="A29" s="108" t="s">
        <v>133</v>
      </c>
      <c r="B29" s="109"/>
      <c r="C29" s="109"/>
      <c r="D29" s="109"/>
      <c r="E29" s="109"/>
      <c r="F29" s="109"/>
      <c r="G29" s="110"/>
      <c r="H29" s="36"/>
      <c r="I29" s="35"/>
      <c r="J29" s="35"/>
      <c r="K29" s="35"/>
      <c r="L29" s="35"/>
      <c r="M29" s="35"/>
      <c r="N29" s="61"/>
      <c r="O29" s="32"/>
    </row>
    <row r="30" spans="1:15" ht="48" customHeight="1" x14ac:dyDescent="0.25">
      <c r="A30" s="148" t="s">
        <v>134</v>
      </c>
      <c r="B30" s="149"/>
      <c r="C30" s="149"/>
      <c r="D30" s="149"/>
      <c r="E30" s="149"/>
      <c r="F30" s="149"/>
      <c r="G30" s="150"/>
      <c r="H30" s="51" t="s">
        <v>108</v>
      </c>
      <c r="I30" s="56" t="s">
        <v>77</v>
      </c>
      <c r="J30" s="56" t="s">
        <v>77</v>
      </c>
      <c r="K30" s="60">
        <f>K31+K32+K33</f>
        <v>157358</v>
      </c>
      <c r="L30" s="84">
        <f>L31+L32+L33</f>
        <v>18542.099999999999</v>
      </c>
      <c r="M30" s="85">
        <f>L30/K30</f>
        <v>0.11783385655638734</v>
      </c>
      <c r="N30" s="61"/>
      <c r="O30" s="32"/>
    </row>
    <row r="31" spans="1:15" ht="39" customHeight="1" x14ac:dyDescent="0.25">
      <c r="A31" s="177" t="s">
        <v>60</v>
      </c>
      <c r="B31" s="124" t="s">
        <v>135</v>
      </c>
      <c r="C31" s="151" t="s">
        <v>77</v>
      </c>
      <c r="D31" s="154">
        <v>44196</v>
      </c>
      <c r="E31" s="208" t="s">
        <v>77</v>
      </c>
      <c r="F31" s="151" t="s">
        <v>136</v>
      </c>
      <c r="G31" s="154">
        <v>43313</v>
      </c>
      <c r="H31" s="77" t="s">
        <v>107</v>
      </c>
      <c r="I31" s="78"/>
      <c r="J31" s="78"/>
      <c r="K31" s="79">
        <v>157358</v>
      </c>
      <c r="L31" s="79">
        <v>18542.099999999999</v>
      </c>
      <c r="M31" s="80">
        <f>L31/K31</f>
        <v>0.11783385655638734</v>
      </c>
      <c r="N31" s="157" t="s">
        <v>193</v>
      </c>
      <c r="O31" s="32"/>
    </row>
    <row r="32" spans="1:15" ht="32.25" customHeight="1" x14ac:dyDescent="0.25">
      <c r="A32" s="166"/>
      <c r="B32" s="125"/>
      <c r="C32" s="152"/>
      <c r="D32" s="155"/>
      <c r="E32" s="209"/>
      <c r="F32" s="152"/>
      <c r="G32" s="155"/>
      <c r="H32" s="77" t="s">
        <v>106</v>
      </c>
      <c r="I32" s="78" t="s">
        <v>77</v>
      </c>
      <c r="J32" s="78" t="s">
        <v>77</v>
      </c>
      <c r="K32" s="79">
        <v>0</v>
      </c>
      <c r="L32" s="79">
        <v>0</v>
      </c>
      <c r="M32" s="80" t="s">
        <v>77</v>
      </c>
      <c r="N32" s="158"/>
      <c r="O32" s="32"/>
    </row>
    <row r="33" spans="1:15" ht="30.75" customHeight="1" x14ac:dyDescent="0.25">
      <c r="A33" s="167"/>
      <c r="B33" s="126"/>
      <c r="C33" s="153"/>
      <c r="D33" s="156"/>
      <c r="E33" s="210"/>
      <c r="F33" s="153"/>
      <c r="G33" s="156"/>
      <c r="H33" s="77" t="s">
        <v>105</v>
      </c>
      <c r="I33" s="78" t="s">
        <v>77</v>
      </c>
      <c r="J33" s="78" t="s">
        <v>77</v>
      </c>
      <c r="K33" s="79">
        <v>0</v>
      </c>
      <c r="L33" s="79">
        <v>0</v>
      </c>
      <c r="M33" s="80" t="s">
        <v>77</v>
      </c>
      <c r="N33" s="159"/>
      <c r="O33" s="32"/>
    </row>
    <row r="34" spans="1:15" ht="41.25" customHeight="1" x14ac:dyDescent="0.25">
      <c r="A34" s="127" t="s">
        <v>137</v>
      </c>
      <c r="B34" s="128"/>
      <c r="C34" s="128"/>
      <c r="D34" s="128"/>
      <c r="E34" s="128"/>
      <c r="F34" s="128"/>
      <c r="G34" s="129"/>
      <c r="H34" s="51" t="s">
        <v>108</v>
      </c>
      <c r="I34" s="56" t="s">
        <v>77</v>
      </c>
      <c r="J34" s="56" t="s">
        <v>77</v>
      </c>
      <c r="K34" s="60">
        <f>K35+K36+K37</f>
        <v>32401.199999999997</v>
      </c>
      <c r="L34" s="84">
        <f>L35+L36+L37</f>
        <v>9448.2926900000002</v>
      </c>
      <c r="M34" s="85">
        <f>L34/K34</f>
        <v>0.29160317179610634</v>
      </c>
      <c r="N34" s="61"/>
      <c r="O34" s="32"/>
    </row>
    <row r="35" spans="1:15" ht="39" customHeight="1" x14ac:dyDescent="0.25">
      <c r="A35" s="177" t="s">
        <v>61</v>
      </c>
      <c r="B35" s="124" t="s">
        <v>135</v>
      </c>
      <c r="C35" s="114" t="s">
        <v>77</v>
      </c>
      <c r="D35" s="181">
        <v>44196</v>
      </c>
      <c r="E35" s="114" t="s">
        <v>77</v>
      </c>
      <c r="F35" s="133" t="s">
        <v>136</v>
      </c>
      <c r="G35" s="155">
        <v>43313</v>
      </c>
      <c r="H35" s="36" t="s">
        <v>107</v>
      </c>
      <c r="I35" s="47"/>
      <c r="J35" s="47"/>
      <c r="K35" s="79">
        <v>29163.599999999999</v>
      </c>
      <c r="L35" s="79">
        <v>6210.6926899999999</v>
      </c>
      <c r="M35" s="80">
        <f>L35/K35</f>
        <v>0.21296042635339946</v>
      </c>
      <c r="N35" s="160" t="s">
        <v>186</v>
      </c>
      <c r="O35" s="32"/>
    </row>
    <row r="36" spans="1:15" ht="25.5" customHeight="1" x14ac:dyDescent="0.25">
      <c r="A36" s="166"/>
      <c r="B36" s="125"/>
      <c r="C36" s="115"/>
      <c r="D36" s="117"/>
      <c r="E36" s="115"/>
      <c r="F36" s="134"/>
      <c r="G36" s="155"/>
      <c r="H36" s="36" t="s">
        <v>106</v>
      </c>
      <c r="I36" s="47" t="s">
        <v>77</v>
      </c>
      <c r="J36" s="47" t="s">
        <v>77</v>
      </c>
      <c r="K36" s="48">
        <v>3237.6</v>
      </c>
      <c r="L36" s="48">
        <v>3237.6</v>
      </c>
      <c r="M36" s="49">
        <f>L36/K36</f>
        <v>1</v>
      </c>
      <c r="N36" s="161"/>
      <c r="O36" s="32"/>
    </row>
    <row r="37" spans="1:15" ht="25.5" customHeight="1" x14ac:dyDescent="0.25">
      <c r="A37" s="167"/>
      <c r="B37" s="126"/>
      <c r="C37" s="116"/>
      <c r="D37" s="118"/>
      <c r="E37" s="116"/>
      <c r="F37" s="135"/>
      <c r="G37" s="156"/>
      <c r="H37" s="36" t="s">
        <v>105</v>
      </c>
      <c r="I37" s="47" t="s">
        <v>77</v>
      </c>
      <c r="J37" s="47" t="s">
        <v>77</v>
      </c>
      <c r="K37" s="48">
        <v>0</v>
      </c>
      <c r="L37" s="48">
        <v>0</v>
      </c>
      <c r="M37" s="49" t="s">
        <v>77</v>
      </c>
      <c r="N37" s="162"/>
      <c r="O37" s="32"/>
    </row>
    <row r="38" spans="1:15" ht="46.5" customHeight="1" x14ac:dyDescent="0.25">
      <c r="A38" s="127" t="s">
        <v>138</v>
      </c>
      <c r="B38" s="128"/>
      <c r="C38" s="128"/>
      <c r="D38" s="128"/>
      <c r="E38" s="128"/>
      <c r="F38" s="128"/>
      <c r="G38" s="129"/>
      <c r="H38" s="51" t="s">
        <v>108</v>
      </c>
      <c r="I38" s="56" t="s">
        <v>77</v>
      </c>
      <c r="J38" s="56" t="s">
        <v>77</v>
      </c>
      <c r="K38" s="60">
        <f>SUM(K39:K41)</f>
        <v>44600</v>
      </c>
      <c r="L38" s="84">
        <f>L39+L40+L41</f>
        <v>22158</v>
      </c>
      <c r="M38" s="85">
        <f>L38/K38</f>
        <v>0.49681614349775782</v>
      </c>
      <c r="N38" s="61"/>
      <c r="O38" s="32"/>
    </row>
    <row r="39" spans="1:15" ht="38.25" customHeight="1" x14ac:dyDescent="0.25">
      <c r="A39" s="177" t="s">
        <v>62</v>
      </c>
      <c r="B39" s="124" t="s">
        <v>135</v>
      </c>
      <c r="C39" s="114" t="s">
        <v>77</v>
      </c>
      <c r="D39" s="205">
        <v>44196</v>
      </c>
      <c r="E39" s="114" t="s">
        <v>77</v>
      </c>
      <c r="F39" s="133" t="s">
        <v>136</v>
      </c>
      <c r="G39" s="117">
        <v>43313</v>
      </c>
      <c r="H39" s="36" t="s">
        <v>107</v>
      </c>
      <c r="I39" s="47"/>
      <c r="J39" s="47"/>
      <c r="K39" s="79">
        <v>44600</v>
      </c>
      <c r="L39" s="79">
        <v>22158</v>
      </c>
      <c r="M39" s="80">
        <f>L39/K39</f>
        <v>0.49681614349775782</v>
      </c>
      <c r="N39" s="121" t="s">
        <v>193</v>
      </c>
      <c r="O39" s="32"/>
    </row>
    <row r="40" spans="1:15" ht="25.5" x14ac:dyDescent="0.25">
      <c r="A40" s="166"/>
      <c r="B40" s="125"/>
      <c r="C40" s="115"/>
      <c r="D40" s="206"/>
      <c r="E40" s="115"/>
      <c r="F40" s="134"/>
      <c r="G40" s="117"/>
      <c r="H40" s="36" t="s">
        <v>106</v>
      </c>
      <c r="I40" s="47" t="s">
        <v>77</v>
      </c>
      <c r="J40" s="47" t="s">
        <v>77</v>
      </c>
      <c r="K40" s="79">
        <v>0</v>
      </c>
      <c r="L40" s="79">
        <v>0</v>
      </c>
      <c r="M40" s="80" t="s">
        <v>77</v>
      </c>
      <c r="N40" s="122"/>
      <c r="O40" s="32"/>
    </row>
    <row r="41" spans="1:15" ht="38.25" x14ac:dyDescent="0.25">
      <c r="A41" s="167"/>
      <c r="B41" s="126"/>
      <c r="C41" s="116"/>
      <c r="D41" s="207"/>
      <c r="E41" s="116"/>
      <c r="F41" s="135"/>
      <c r="G41" s="118"/>
      <c r="H41" s="36" t="s">
        <v>105</v>
      </c>
      <c r="I41" s="47" t="s">
        <v>77</v>
      </c>
      <c r="J41" s="47" t="s">
        <v>77</v>
      </c>
      <c r="K41" s="79">
        <v>0</v>
      </c>
      <c r="L41" s="79">
        <v>0</v>
      </c>
      <c r="M41" s="80" t="s">
        <v>77</v>
      </c>
      <c r="N41" s="123"/>
      <c r="O41" s="32"/>
    </row>
    <row r="42" spans="1:15" ht="44.25" customHeight="1" x14ac:dyDescent="0.25">
      <c r="A42" s="127" t="s">
        <v>139</v>
      </c>
      <c r="B42" s="128"/>
      <c r="C42" s="128"/>
      <c r="D42" s="128"/>
      <c r="E42" s="128"/>
      <c r="F42" s="128"/>
      <c r="G42" s="129"/>
      <c r="H42" s="51" t="s">
        <v>108</v>
      </c>
      <c r="I42" s="56" t="s">
        <v>77</v>
      </c>
      <c r="J42" s="56" t="s">
        <v>77</v>
      </c>
      <c r="K42" s="60">
        <f>K43+K44+K45</f>
        <v>71538.8</v>
      </c>
      <c r="L42" s="84">
        <f>L43+L44+L45</f>
        <v>52459.419529999999</v>
      </c>
      <c r="M42" s="85">
        <f>L42/K42</f>
        <v>0.73330024448271425</v>
      </c>
      <c r="N42" s="61"/>
      <c r="O42" s="32"/>
    </row>
    <row r="43" spans="1:15" ht="45.75" customHeight="1" x14ac:dyDescent="0.25">
      <c r="A43" s="177" t="s">
        <v>63</v>
      </c>
      <c r="B43" s="124" t="s">
        <v>135</v>
      </c>
      <c r="C43" s="114" t="s">
        <v>77</v>
      </c>
      <c r="D43" s="205">
        <v>44196</v>
      </c>
      <c r="E43" s="114" t="s">
        <v>77</v>
      </c>
      <c r="F43" s="133" t="s">
        <v>136</v>
      </c>
      <c r="G43" s="117">
        <v>43313</v>
      </c>
      <c r="H43" s="36" t="s">
        <v>107</v>
      </c>
      <c r="I43" s="47"/>
      <c r="J43" s="47"/>
      <c r="K43" s="79">
        <v>26760</v>
      </c>
      <c r="L43" s="79">
        <v>12835.419529999999</v>
      </c>
      <c r="M43" s="80">
        <f>L43/K43</f>
        <v>0.47964945926756347</v>
      </c>
      <c r="N43" s="121" t="s">
        <v>194</v>
      </c>
      <c r="O43" s="32"/>
    </row>
    <row r="44" spans="1:15" ht="24" customHeight="1" x14ac:dyDescent="0.25">
      <c r="A44" s="166"/>
      <c r="B44" s="125"/>
      <c r="C44" s="115"/>
      <c r="D44" s="206"/>
      <c r="E44" s="115"/>
      <c r="F44" s="134"/>
      <c r="G44" s="117"/>
      <c r="H44" s="36" t="s">
        <v>106</v>
      </c>
      <c r="I44" s="47" t="s">
        <v>77</v>
      </c>
      <c r="J44" s="47" t="s">
        <v>77</v>
      </c>
      <c r="K44" s="79">
        <v>44778.8</v>
      </c>
      <c r="L44" s="79">
        <v>39624</v>
      </c>
      <c r="M44" s="80">
        <f>L44/K44</f>
        <v>0.88488302500290306</v>
      </c>
      <c r="N44" s="122"/>
      <c r="O44" s="32"/>
    </row>
    <row r="45" spans="1:15" ht="38.25" x14ac:dyDescent="0.25">
      <c r="A45" s="167"/>
      <c r="B45" s="126"/>
      <c r="C45" s="116"/>
      <c r="D45" s="207"/>
      <c r="E45" s="116"/>
      <c r="F45" s="135"/>
      <c r="G45" s="118"/>
      <c r="H45" s="36" t="s">
        <v>105</v>
      </c>
      <c r="I45" s="47" t="s">
        <v>77</v>
      </c>
      <c r="J45" s="47" t="s">
        <v>77</v>
      </c>
      <c r="K45" s="79">
        <v>0</v>
      </c>
      <c r="L45" s="79">
        <v>0</v>
      </c>
      <c r="M45" s="80" t="s">
        <v>77</v>
      </c>
      <c r="N45" s="123"/>
      <c r="O45" s="32"/>
    </row>
    <row r="46" spans="1:15" ht="42.75" customHeight="1" x14ac:dyDescent="0.25">
      <c r="A46" s="127" t="s">
        <v>140</v>
      </c>
      <c r="B46" s="128"/>
      <c r="C46" s="128"/>
      <c r="D46" s="128"/>
      <c r="E46" s="128"/>
      <c r="F46" s="128"/>
      <c r="G46" s="129"/>
      <c r="H46" s="51" t="s">
        <v>108</v>
      </c>
      <c r="I46" s="56" t="s">
        <v>77</v>
      </c>
      <c r="J46" s="56" t="s">
        <v>77</v>
      </c>
      <c r="K46" s="84">
        <f>K47+K48+K49</f>
        <v>8698.6</v>
      </c>
      <c r="L46" s="84">
        <f>L47+L48+L49</f>
        <v>8698.6</v>
      </c>
      <c r="M46" s="58">
        <f>L46/K46</f>
        <v>1</v>
      </c>
      <c r="N46" s="61"/>
      <c r="O46" s="32"/>
    </row>
    <row r="47" spans="1:15" ht="38.25" x14ac:dyDescent="0.25">
      <c r="A47" s="177" t="s">
        <v>64</v>
      </c>
      <c r="B47" s="124" t="s">
        <v>135</v>
      </c>
      <c r="C47" s="114" t="s">
        <v>77</v>
      </c>
      <c r="D47" s="205">
        <v>44196</v>
      </c>
      <c r="E47" s="114" t="s">
        <v>77</v>
      </c>
      <c r="F47" s="133" t="s">
        <v>136</v>
      </c>
      <c r="G47" s="117">
        <v>43313</v>
      </c>
      <c r="H47" s="36" t="s">
        <v>107</v>
      </c>
      <c r="I47" s="47"/>
      <c r="J47" s="47"/>
      <c r="K47" s="79">
        <v>8698.6</v>
      </c>
      <c r="L47" s="79">
        <v>8698.6</v>
      </c>
      <c r="M47" s="80">
        <f>L47/K47</f>
        <v>1</v>
      </c>
      <c r="N47" s="121" t="s">
        <v>193</v>
      </c>
      <c r="O47" s="32"/>
    </row>
    <row r="48" spans="1:15" ht="40.5" customHeight="1" x14ac:dyDescent="0.25">
      <c r="A48" s="166"/>
      <c r="B48" s="125"/>
      <c r="C48" s="115"/>
      <c r="D48" s="206"/>
      <c r="E48" s="115"/>
      <c r="F48" s="134"/>
      <c r="G48" s="117"/>
      <c r="H48" s="36" t="s">
        <v>106</v>
      </c>
      <c r="I48" s="47" t="s">
        <v>77</v>
      </c>
      <c r="J48" s="47" t="s">
        <v>77</v>
      </c>
      <c r="K48" s="79">
        <v>0</v>
      </c>
      <c r="L48" s="79">
        <v>0</v>
      </c>
      <c r="M48" s="80" t="s">
        <v>77</v>
      </c>
      <c r="N48" s="122"/>
      <c r="O48" s="32"/>
    </row>
    <row r="49" spans="1:15" ht="38.25" x14ac:dyDescent="0.25">
      <c r="A49" s="167"/>
      <c r="B49" s="126"/>
      <c r="C49" s="116"/>
      <c r="D49" s="207"/>
      <c r="E49" s="116"/>
      <c r="F49" s="135"/>
      <c r="G49" s="118"/>
      <c r="H49" s="36" t="s">
        <v>105</v>
      </c>
      <c r="I49" s="47" t="s">
        <v>77</v>
      </c>
      <c r="J49" s="47" t="s">
        <v>77</v>
      </c>
      <c r="K49" s="81">
        <v>0</v>
      </c>
      <c r="L49" s="81">
        <v>0</v>
      </c>
      <c r="M49" s="80" t="s">
        <v>77</v>
      </c>
      <c r="N49" s="123"/>
      <c r="O49" s="32"/>
    </row>
    <row r="50" spans="1:15" ht="45" customHeight="1" x14ac:dyDescent="0.25">
      <c r="A50" s="127" t="s">
        <v>141</v>
      </c>
      <c r="B50" s="128"/>
      <c r="C50" s="128"/>
      <c r="D50" s="128"/>
      <c r="E50" s="128"/>
      <c r="F50" s="128"/>
      <c r="G50" s="129"/>
      <c r="H50" s="51" t="s">
        <v>108</v>
      </c>
      <c r="I50" s="56" t="s">
        <v>77</v>
      </c>
      <c r="J50" s="56" t="s">
        <v>77</v>
      </c>
      <c r="K50" s="60">
        <f>K51+K52+K53</f>
        <v>114534.6</v>
      </c>
      <c r="L50" s="84">
        <f>L51+L52+L53</f>
        <v>54080.78441</v>
      </c>
      <c r="M50" s="58">
        <f>L50/K50</f>
        <v>0.47217857669210872</v>
      </c>
      <c r="N50" s="61"/>
      <c r="O50" s="32"/>
    </row>
    <row r="51" spans="1:15" ht="38.25" x14ac:dyDescent="0.25">
      <c r="A51" s="177" t="s">
        <v>153</v>
      </c>
      <c r="B51" s="124" t="s">
        <v>135</v>
      </c>
      <c r="C51" s="114" t="s">
        <v>77</v>
      </c>
      <c r="D51" s="181">
        <v>44196</v>
      </c>
      <c r="E51" s="114" t="s">
        <v>77</v>
      </c>
      <c r="F51" s="133" t="s">
        <v>136</v>
      </c>
      <c r="G51" s="117">
        <v>43313</v>
      </c>
      <c r="H51" s="36" t="s">
        <v>107</v>
      </c>
      <c r="I51" s="47"/>
      <c r="J51" s="47"/>
      <c r="K51" s="79">
        <v>114534.6</v>
      </c>
      <c r="L51" s="79">
        <v>54080.78441</v>
      </c>
      <c r="M51" s="80">
        <f>L51/K51</f>
        <v>0.47217857669210872</v>
      </c>
      <c r="N51" s="121" t="s">
        <v>193</v>
      </c>
      <c r="O51" s="32"/>
    </row>
    <row r="52" spans="1:15" ht="25.5" x14ac:dyDescent="0.25">
      <c r="A52" s="166"/>
      <c r="B52" s="125"/>
      <c r="C52" s="115"/>
      <c r="D52" s="117"/>
      <c r="E52" s="115"/>
      <c r="F52" s="134"/>
      <c r="G52" s="117"/>
      <c r="H52" s="36" t="s">
        <v>106</v>
      </c>
      <c r="I52" s="47" t="s">
        <v>77</v>
      </c>
      <c r="J52" s="47" t="s">
        <v>77</v>
      </c>
      <c r="K52" s="79">
        <v>0</v>
      </c>
      <c r="L52" s="79">
        <v>0</v>
      </c>
      <c r="M52" s="80">
        <v>0</v>
      </c>
      <c r="N52" s="122"/>
      <c r="O52" s="32"/>
    </row>
    <row r="53" spans="1:15" ht="38.25" x14ac:dyDescent="0.25">
      <c r="A53" s="167"/>
      <c r="B53" s="126"/>
      <c r="C53" s="116"/>
      <c r="D53" s="118"/>
      <c r="E53" s="116"/>
      <c r="F53" s="135"/>
      <c r="G53" s="118"/>
      <c r="H53" s="36" t="s">
        <v>105</v>
      </c>
      <c r="I53" s="47" t="s">
        <v>77</v>
      </c>
      <c r="J53" s="47" t="s">
        <v>77</v>
      </c>
      <c r="K53" s="79">
        <v>0</v>
      </c>
      <c r="L53" s="79">
        <v>0</v>
      </c>
      <c r="M53" s="80">
        <v>0</v>
      </c>
      <c r="N53" s="123"/>
      <c r="O53" s="32"/>
    </row>
    <row r="54" spans="1:15" ht="47.25" customHeight="1" x14ac:dyDescent="0.25">
      <c r="A54" s="148" t="s">
        <v>142</v>
      </c>
      <c r="B54" s="149"/>
      <c r="C54" s="149"/>
      <c r="D54" s="149"/>
      <c r="E54" s="149"/>
      <c r="F54" s="149"/>
      <c r="G54" s="150"/>
      <c r="H54" s="51" t="s">
        <v>108</v>
      </c>
      <c r="I54" s="56" t="s">
        <v>77</v>
      </c>
      <c r="J54" s="56" t="s">
        <v>77</v>
      </c>
      <c r="K54" s="57">
        <v>0</v>
      </c>
      <c r="L54" s="57">
        <v>0</v>
      </c>
      <c r="M54" s="58">
        <v>0</v>
      </c>
      <c r="N54" s="61"/>
      <c r="O54" s="32"/>
    </row>
    <row r="55" spans="1:15" ht="80.25" customHeight="1" x14ac:dyDescent="0.25">
      <c r="A55" s="177" t="s">
        <v>154</v>
      </c>
      <c r="B55" s="133" t="s">
        <v>143</v>
      </c>
      <c r="C55" s="133" t="s">
        <v>144</v>
      </c>
      <c r="D55" s="181">
        <v>42825</v>
      </c>
      <c r="E55" s="181" t="s">
        <v>145</v>
      </c>
      <c r="F55" s="133" t="s">
        <v>136</v>
      </c>
      <c r="G55" s="117">
        <v>43040</v>
      </c>
      <c r="H55" s="36" t="s">
        <v>107</v>
      </c>
      <c r="I55" s="47" t="s">
        <v>77</v>
      </c>
      <c r="J55" s="47" t="s">
        <v>77</v>
      </c>
      <c r="K55" s="48">
        <v>0</v>
      </c>
      <c r="L55" s="48">
        <v>0</v>
      </c>
      <c r="M55" s="49">
        <v>0</v>
      </c>
      <c r="N55" s="178" t="s">
        <v>146</v>
      </c>
      <c r="O55" s="32"/>
    </row>
    <row r="56" spans="1:15" ht="27.75" customHeight="1" x14ac:dyDescent="0.25">
      <c r="A56" s="166"/>
      <c r="B56" s="134"/>
      <c r="C56" s="134"/>
      <c r="D56" s="117"/>
      <c r="E56" s="117"/>
      <c r="F56" s="134"/>
      <c r="G56" s="117"/>
      <c r="H56" s="36" t="s">
        <v>106</v>
      </c>
      <c r="I56" s="47" t="s">
        <v>77</v>
      </c>
      <c r="J56" s="47" t="s">
        <v>77</v>
      </c>
      <c r="K56" s="48">
        <v>0</v>
      </c>
      <c r="L56" s="48">
        <v>0</v>
      </c>
      <c r="M56" s="49">
        <v>0</v>
      </c>
      <c r="N56" s="179"/>
      <c r="O56" s="32"/>
    </row>
    <row r="57" spans="1:15" ht="38.25" x14ac:dyDescent="0.25">
      <c r="A57" s="167"/>
      <c r="B57" s="135"/>
      <c r="C57" s="135"/>
      <c r="D57" s="118"/>
      <c r="E57" s="118"/>
      <c r="F57" s="135"/>
      <c r="G57" s="118"/>
      <c r="H57" s="36" t="s">
        <v>105</v>
      </c>
      <c r="I57" s="47" t="s">
        <v>77</v>
      </c>
      <c r="J57" s="47" t="s">
        <v>77</v>
      </c>
      <c r="K57" s="48">
        <v>0</v>
      </c>
      <c r="L57" s="48">
        <v>0</v>
      </c>
      <c r="M57" s="49">
        <v>0</v>
      </c>
      <c r="N57" s="180"/>
      <c r="O57" s="32"/>
    </row>
    <row r="58" spans="1:15" ht="43.5" customHeight="1" x14ac:dyDescent="0.25">
      <c r="A58" s="148" t="s">
        <v>147</v>
      </c>
      <c r="B58" s="149"/>
      <c r="C58" s="149"/>
      <c r="D58" s="149"/>
      <c r="E58" s="149"/>
      <c r="F58" s="149"/>
      <c r="G58" s="150"/>
      <c r="H58" s="51" t="s">
        <v>108</v>
      </c>
      <c r="I58" s="56" t="s">
        <v>77</v>
      </c>
      <c r="J58" s="56" t="s">
        <v>77</v>
      </c>
      <c r="K58" s="57">
        <v>0</v>
      </c>
      <c r="L58" s="57">
        <v>0</v>
      </c>
      <c r="M58" s="58">
        <v>0</v>
      </c>
      <c r="N58" s="61"/>
      <c r="O58" s="32"/>
    </row>
    <row r="59" spans="1:15" ht="70.5" customHeight="1" x14ac:dyDescent="0.25">
      <c r="A59" s="177" t="s">
        <v>155</v>
      </c>
      <c r="B59" s="133" t="s">
        <v>148</v>
      </c>
      <c r="C59" s="133" t="s">
        <v>149</v>
      </c>
      <c r="D59" s="181">
        <v>43465</v>
      </c>
      <c r="E59" s="181" t="s">
        <v>145</v>
      </c>
      <c r="F59" s="133" t="s">
        <v>136</v>
      </c>
      <c r="G59" s="117">
        <v>42948</v>
      </c>
      <c r="H59" s="36" t="s">
        <v>107</v>
      </c>
      <c r="I59" s="47" t="s">
        <v>77</v>
      </c>
      <c r="J59" s="47" t="s">
        <v>77</v>
      </c>
      <c r="K59" s="48">
        <v>0</v>
      </c>
      <c r="L59" s="48">
        <v>0</v>
      </c>
      <c r="M59" s="49">
        <v>0</v>
      </c>
      <c r="N59" s="163" t="s">
        <v>202</v>
      </c>
      <c r="O59" s="32"/>
    </row>
    <row r="60" spans="1:15" ht="43.5" customHeight="1" x14ac:dyDescent="0.25">
      <c r="A60" s="166"/>
      <c r="B60" s="134"/>
      <c r="C60" s="134"/>
      <c r="D60" s="117"/>
      <c r="E60" s="117"/>
      <c r="F60" s="134"/>
      <c r="G60" s="117"/>
      <c r="H60" s="36" t="s">
        <v>106</v>
      </c>
      <c r="I60" s="47" t="s">
        <v>77</v>
      </c>
      <c r="J60" s="47" t="s">
        <v>77</v>
      </c>
      <c r="K60" s="48">
        <v>0</v>
      </c>
      <c r="L60" s="48">
        <v>0</v>
      </c>
      <c r="M60" s="49">
        <v>0</v>
      </c>
      <c r="N60" s="164"/>
      <c r="O60" s="32"/>
    </row>
    <row r="61" spans="1:15" ht="141" customHeight="1" x14ac:dyDescent="0.25">
      <c r="A61" s="167"/>
      <c r="B61" s="135"/>
      <c r="C61" s="135"/>
      <c r="D61" s="118"/>
      <c r="E61" s="118"/>
      <c r="F61" s="135"/>
      <c r="G61" s="118"/>
      <c r="H61" s="36" t="s">
        <v>105</v>
      </c>
      <c r="I61" s="47" t="s">
        <v>77</v>
      </c>
      <c r="J61" s="47" t="s">
        <v>77</v>
      </c>
      <c r="K61" s="48">
        <v>0</v>
      </c>
      <c r="L61" s="48">
        <v>0</v>
      </c>
      <c r="M61" s="49">
        <v>0</v>
      </c>
      <c r="N61" s="165"/>
      <c r="O61" s="32"/>
    </row>
    <row r="62" spans="1:15" ht="27.75" customHeight="1" x14ac:dyDescent="0.25">
      <c r="A62" s="102" t="s">
        <v>150</v>
      </c>
      <c r="B62" s="103"/>
      <c r="C62" s="103"/>
      <c r="D62" s="103"/>
      <c r="E62" s="103"/>
      <c r="F62" s="103"/>
      <c r="G62" s="104"/>
      <c r="H62" s="36"/>
      <c r="I62" s="35"/>
      <c r="J62" s="35"/>
      <c r="K62" s="35"/>
      <c r="L62" s="35"/>
      <c r="M62" s="35"/>
      <c r="N62" s="61"/>
      <c r="O62" s="32"/>
    </row>
    <row r="63" spans="1:15" ht="45.75" customHeight="1" x14ac:dyDescent="0.25">
      <c r="A63" s="188" t="s">
        <v>152</v>
      </c>
      <c r="B63" s="189"/>
      <c r="C63" s="189"/>
      <c r="D63" s="189"/>
      <c r="E63" s="189"/>
      <c r="F63" s="189"/>
      <c r="G63" s="190"/>
      <c r="H63" s="51" t="s">
        <v>108</v>
      </c>
      <c r="I63" s="56" t="s">
        <v>77</v>
      </c>
      <c r="J63" s="56" t="s">
        <v>77</v>
      </c>
      <c r="K63" s="62">
        <f>SUM(K64:K66)</f>
        <v>44600</v>
      </c>
      <c r="L63" s="86">
        <f t="shared" ref="L63" si="0">L64</f>
        <v>22158</v>
      </c>
      <c r="M63" s="67">
        <f>L63/K63</f>
        <v>0.49681614349775782</v>
      </c>
      <c r="N63" s="61"/>
      <c r="O63" s="32"/>
    </row>
    <row r="64" spans="1:15" ht="69" customHeight="1" x14ac:dyDescent="0.25">
      <c r="A64" s="177" t="s">
        <v>60</v>
      </c>
      <c r="B64" s="105" t="s">
        <v>135</v>
      </c>
      <c r="C64" s="133" t="s">
        <v>191</v>
      </c>
      <c r="D64" s="136">
        <v>43465</v>
      </c>
      <c r="E64" s="136"/>
      <c r="F64" s="105" t="s">
        <v>156</v>
      </c>
      <c r="G64" s="117">
        <v>43313</v>
      </c>
      <c r="H64" s="36" t="s">
        <v>107</v>
      </c>
      <c r="I64" s="35" t="s">
        <v>145</v>
      </c>
      <c r="J64" s="35" t="s">
        <v>145</v>
      </c>
      <c r="K64" s="63">
        <v>44600</v>
      </c>
      <c r="L64" s="79">
        <v>22158</v>
      </c>
      <c r="M64" s="73">
        <f>L64/K64</f>
        <v>0.49681614349775782</v>
      </c>
      <c r="N64" s="160" t="s">
        <v>203</v>
      </c>
    </row>
    <row r="65" spans="1:16" ht="40.5" customHeight="1" x14ac:dyDescent="0.25">
      <c r="A65" s="166"/>
      <c r="B65" s="106"/>
      <c r="C65" s="134"/>
      <c r="D65" s="137"/>
      <c r="E65" s="137"/>
      <c r="F65" s="106"/>
      <c r="G65" s="117"/>
      <c r="H65" s="37" t="s">
        <v>106</v>
      </c>
      <c r="I65" s="47" t="s">
        <v>77</v>
      </c>
      <c r="J65" s="47" t="s">
        <v>77</v>
      </c>
      <c r="K65" s="48">
        <v>0</v>
      </c>
      <c r="L65" s="48">
        <v>0</v>
      </c>
      <c r="M65" s="49">
        <v>0</v>
      </c>
      <c r="N65" s="161"/>
    </row>
    <row r="66" spans="1:16" ht="61.5" customHeight="1" x14ac:dyDescent="0.25">
      <c r="A66" s="167"/>
      <c r="B66" s="107"/>
      <c r="C66" s="135"/>
      <c r="D66" s="138"/>
      <c r="E66" s="138"/>
      <c r="F66" s="107"/>
      <c r="G66" s="118"/>
      <c r="H66" s="36" t="s">
        <v>105</v>
      </c>
      <c r="I66" s="47" t="s">
        <v>77</v>
      </c>
      <c r="J66" s="47" t="s">
        <v>77</v>
      </c>
      <c r="K66" s="48">
        <v>0</v>
      </c>
      <c r="L66" s="48">
        <v>0</v>
      </c>
      <c r="M66" s="49">
        <v>0</v>
      </c>
      <c r="N66" s="162"/>
    </row>
    <row r="67" spans="1:16" ht="42.75" customHeight="1" x14ac:dyDescent="0.25">
      <c r="A67" s="191" t="s">
        <v>173</v>
      </c>
      <c r="B67" s="189"/>
      <c r="C67" s="189"/>
      <c r="D67" s="189"/>
      <c r="E67" s="189"/>
      <c r="F67" s="189"/>
      <c r="G67" s="190"/>
      <c r="H67" s="51" t="s">
        <v>108</v>
      </c>
      <c r="I67" s="59" t="s">
        <v>77</v>
      </c>
      <c r="J67" s="59" t="s">
        <v>77</v>
      </c>
      <c r="K67" s="62">
        <f>SUM(K68:K70)</f>
        <v>8963.6</v>
      </c>
      <c r="L67" s="62">
        <f>SUM(L68:L70)</f>
        <v>0</v>
      </c>
      <c r="M67" s="82">
        <f>L67/K67</f>
        <v>0</v>
      </c>
      <c r="N67" s="61"/>
    </row>
    <row r="68" spans="1:16" ht="117" customHeight="1" x14ac:dyDescent="0.25">
      <c r="A68" s="177" t="s">
        <v>151</v>
      </c>
      <c r="B68" s="105" t="s">
        <v>135</v>
      </c>
      <c r="C68" s="133" t="s">
        <v>192</v>
      </c>
      <c r="D68" s="136">
        <v>43465</v>
      </c>
      <c r="E68" s="136"/>
      <c r="F68" s="105" t="s">
        <v>156</v>
      </c>
      <c r="G68" s="117">
        <v>43313</v>
      </c>
      <c r="H68" s="36" t="s">
        <v>107</v>
      </c>
      <c r="I68" s="35" t="s">
        <v>145</v>
      </c>
      <c r="J68" s="35" t="s">
        <v>145</v>
      </c>
      <c r="K68" s="63">
        <v>8963.6</v>
      </c>
      <c r="L68" s="63">
        <v>0</v>
      </c>
      <c r="M68" s="76">
        <f>L68/K68</f>
        <v>0</v>
      </c>
      <c r="N68" s="53" t="s">
        <v>185</v>
      </c>
      <c r="P68" s="50"/>
    </row>
    <row r="69" spans="1:16" ht="39" customHeight="1" x14ac:dyDescent="0.25">
      <c r="A69" s="166"/>
      <c r="B69" s="106"/>
      <c r="C69" s="134"/>
      <c r="D69" s="137"/>
      <c r="E69" s="137"/>
      <c r="F69" s="106"/>
      <c r="G69" s="117"/>
      <c r="H69" s="37" t="s">
        <v>106</v>
      </c>
      <c r="I69" s="47" t="s">
        <v>77</v>
      </c>
      <c r="J69" s="47" t="s">
        <v>77</v>
      </c>
      <c r="K69" s="48">
        <v>0</v>
      </c>
      <c r="L69" s="48">
        <v>0</v>
      </c>
      <c r="M69" s="49">
        <v>0</v>
      </c>
      <c r="N69" s="61"/>
    </row>
    <row r="70" spans="1:16" ht="99" customHeight="1" x14ac:dyDescent="0.25">
      <c r="A70" s="167"/>
      <c r="B70" s="107"/>
      <c r="C70" s="135"/>
      <c r="D70" s="138"/>
      <c r="E70" s="138"/>
      <c r="F70" s="107"/>
      <c r="G70" s="118"/>
      <c r="H70" s="36" t="s">
        <v>105</v>
      </c>
      <c r="I70" s="47" t="s">
        <v>77</v>
      </c>
      <c r="J70" s="47" t="s">
        <v>77</v>
      </c>
      <c r="K70" s="48">
        <v>0</v>
      </c>
      <c r="L70" s="48">
        <v>0</v>
      </c>
      <c r="M70" s="49">
        <v>0</v>
      </c>
      <c r="N70" s="61"/>
    </row>
    <row r="71" spans="1:16" ht="38.25" customHeight="1" x14ac:dyDescent="0.25">
      <c r="A71" s="182" t="s">
        <v>157</v>
      </c>
      <c r="B71" s="183"/>
      <c r="C71" s="183"/>
      <c r="D71" s="183"/>
      <c r="E71" s="183"/>
      <c r="F71" s="183"/>
      <c r="G71" s="184"/>
      <c r="H71" s="36"/>
      <c r="I71" s="35"/>
      <c r="J71" s="35"/>
      <c r="K71" s="35"/>
      <c r="L71" s="35"/>
      <c r="M71" s="35"/>
      <c r="N71" s="61"/>
    </row>
    <row r="72" spans="1:16" ht="40.5" customHeight="1" x14ac:dyDescent="0.25">
      <c r="A72" s="193" t="s">
        <v>159</v>
      </c>
      <c r="B72" s="194"/>
      <c r="C72" s="194"/>
      <c r="D72" s="194"/>
      <c r="E72" s="194"/>
      <c r="F72" s="194"/>
      <c r="G72" s="195"/>
      <c r="H72" s="51" t="s">
        <v>108</v>
      </c>
      <c r="I72" s="56" t="s">
        <v>77</v>
      </c>
      <c r="J72" s="56" t="s">
        <v>77</v>
      </c>
      <c r="K72" s="66">
        <f>SUM(K73,K75)</f>
        <v>200000</v>
      </c>
      <c r="L72" s="64">
        <f>SUM(L73:L75)</f>
        <v>0</v>
      </c>
      <c r="M72" s="74">
        <f>L72/K72</f>
        <v>0</v>
      </c>
      <c r="N72" s="61"/>
    </row>
    <row r="73" spans="1:16" ht="61.5" customHeight="1" x14ac:dyDescent="0.25">
      <c r="A73" s="166" t="s">
        <v>60</v>
      </c>
      <c r="B73" s="105" t="s">
        <v>183</v>
      </c>
      <c r="C73" s="168" t="s">
        <v>209</v>
      </c>
      <c r="D73" s="171">
        <v>43465</v>
      </c>
      <c r="E73" s="173"/>
      <c r="F73" s="175" t="s">
        <v>136</v>
      </c>
      <c r="G73" s="117">
        <v>43313</v>
      </c>
      <c r="H73" s="55" t="s">
        <v>160</v>
      </c>
      <c r="I73" s="54">
        <v>0</v>
      </c>
      <c r="J73" s="54">
        <v>0</v>
      </c>
      <c r="K73" s="65">
        <v>200000</v>
      </c>
      <c r="L73" s="72">
        <v>0</v>
      </c>
      <c r="M73" s="75">
        <f>L73/K73</f>
        <v>0</v>
      </c>
      <c r="N73" s="61"/>
    </row>
    <row r="74" spans="1:16" ht="44.25" customHeight="1" x14ac:dyDescent="0.25">
      <c r="A74" s="166"/>
      <c r="B74" s="106"/>
      <c r="C74" s="169"/>
      <c r="D74" s="171"/>
      <c r="E74" s="173"/>
      <c r="F74" s="175"/>
      <c r="G74" s="117"/>
      <c r="H74" s="37" t="s">
        <v>106</v>
      </c>
      <c r="I74" s="47" t="s">
        <v>77</v>
      </c>
      <c r="J74" s="47" t="s">
        <v>77</v>
      </c>
      <c r="K74" s="48">
        <v>0</v>
      </c>
      <c r="L74" s="48">
        <v>0</v>
      </c>
      <c r="M74" s="49">
        <v>0</v>
      </c>
      <c r="N74" s="61"/>
    </row>
    <row r="75" spans="1:16" ht="409.6" customHeight="1" x14ac:dyDescent="0.25">
      <c r="A75" s="167"/>
      <c r="B75" s="107"/>
      <c r="C75" s="170"/>
      <c r="D75" s="172"/>
      <c r="E75" s="174"/>
      <c r="F75" s="176"/>
      <c r="G75" s="118"/>
      <c r="H75" s="36" t="s">
        <v>105</v>
      </c>
      <c r="I75" s="47" t="s">
        <v>77</v>
      </c>
      <c r="J75" s="47" t="s">
        <v>77</v>
      </c>
      <c r="K75" s="48">
        <v>0</v>
      </c>
      <c r="L75" s="48">
        <v>0</v>
      </c>
      <c r="M75" s="49">
        <v>0</v>
      </c>
      <c r="N75" s="61"/>
    </row>
    <row r="76" spans="1:16" ht="37.5" customHeight="1" x14ac:dyDescent="0.25">
      <c r="A76" s="185"/>
      <c r="B76" s="186"/>
      <c r="C76" s="186"/>
      <c r="D76" s="186"/>
      <c r="E76" s="186"/>
      <c r="F76" s="186"/>
      <c r="G76" s="187"/>
      <c r="H76" s="51" t="s">
        <v>108</v>
      </c>
      <c r="I76" s="56" t="s">
        <v>77</v>
      </c>
      <c r="J76" s="56" t="s">
        <v>77</v>
      </c>
      <c r="K76" s="57">
        <v>0</v>
      </c>
      <c r="L76" s="57">
        <v>0</v>
      </c>
      <c r="M76" s="58">
        <v>0</v>
      </c>
      <c r="N76" s="61"/>
    </row>
    <row r="77" spans="1:16" ht="171.75" customHeight="1" x14ac:dyDescent="0.25">
      <c r="A77" s="177" t="s">
        <v>61</v>
      </c>
      <c r="B77" s="105" t="s">
        <v>161</v>
      </c>
      <c r="C77" s="133" t="s">
        <v>206</v>
      </c>
      <c r="D77" s="136">
        <v>43465</v>
      </c>
      <c r="E77" s="136"/>
      <c r="F77" s="105" t="s">
        <v>163</v>
      </c>
      <c r="G77" s="136">
        <v>43313</v>
      </c>
      <c r="H77" s="36" t="s">
        <v>107</v>
      </c>
      <c r="I77" s="47" t="s">
        <v>77</v>
      </c>
      <c r="J77" s="47" t="s">
        <v>77</v>
      </c>
      <c r="K77" s="48">
        <v>0</v>
      </c>
      <c r="L77" s="48">
        <v>0</v>
      </c>
      <c r="M77" s="49">
        <v>0</v>
      </c>
      <c r="N77" s="69" t="s">
        <v>162</v>
      </c>
    </row>
    <row r="78" spans="1:16" ht="27.75" customHeight="1" x14ac:dyDescent="0.25">
      <c r="A78" s="166"/>
      <c r="B78" s="106"/>
      <c r="C78" s="134"/>
      <c r="D78" s="137"/>
      <c r="E78" s="137"/>
      <c r="F78" s="106"/>
      <c r="G78" s="137"/>
      <c r="H78" s="37" t="s">
        <v>106</v>
      </c>
      <c r="I78" s="47" t="s">
        <v>77</v>
      </c>
      <c r="J78" s="47" t="s">
        <v>77</v>
      </c>
      <c r="K78" s="48">
        <v>0</v>
      </c>
      <c r="L78" s="48">
        <v>0</v>
      </c>
      <c r="M78" s="49">
        <v>0</v>
      </c>
      <c r="N78" s="61"/>
    </row>
    <row r="79" spans="1:16" ht="409.6" customHeight="1" x14ac:dyDescent="0.25">
      <c r="A79" s="167"/>
      <c r="B79" s="107"/>
      <c r="C79" s="135"/>
      <c r="D79" s="138"/>
      <c r="E79" s="138"/>
      <c r="F79" s="107"/>
      <c r="G79" s="138"/>
      <c r="H79" s="36" t="s">
        <v>105</v>
      </c>
      <c r="I79" s="47" t="s">
        <v>77</v>
      </c>
      <c r="J79" s="47" t="s">
        <v>77</v>
      </c>
      <c r="K79" s="48">
        <v>0</v>
      </c>
      <c r="L79" s="48">
        <v>0</v>
      </c>
      <c r="M79" s="49">
        <v>0</v>
      </c>
      <c r="N79" s="61"/>
    </row>
    <row r="80" spans="1:16" s="52" customFormat="1" ht="44.25" customHeight="1" x14ac:dyDescent="0.25">
      <c r="A80" s="34"/>
      <c r="B80" s="120" t="s">
        <v>165</v>
      </c>
      <c r="C80" s="120"/>
      <c r="D80" s="120"/>
      <c r="E80" s="120"/>
      <c r="F80" s="120"/>
      <c r="G80" s="120"/>
      <c r="H80" s="51" t="s">
        <v>108</v>
      </c>
      <c r="I80" s="56" t="s">
        <v>77</v>
      </c>
      <c r="J80" s="56" t="s">
        <v>77</v>
      </c>
      <c r="K80" s="57">
        <v>5000</v>
      </c>
      <c r="L80" s="57">
        <v>0</v>
      </c>
      <c r="M80" s="58">
        <v>0</v>
      </c>
      <c r="N80" s="61"/>
    </row>
    <row r="81" spans="1:14" s="52" customFormat="1" ht="152.25" customHeight="1" x14ac:dyDescent="0.25">
      <c r="A81" s="202" t="s">
        <v>62</v>
      </c>
      <c r="B81" s="105" t="s">
        <v>164</v>
      </c>
      <c r="C81" s="199" t="s">
        <v>204</v>
      </c>
      <c r="D81" s="136">
        <v>43465</v>
      </c>
      <c r="E81" s="196"/>
      <c r="F81" s="196"/>
      <c r="G81" s="136">
        <v>43313</v>
      </c>
      <c r="H81" s="36" t="s">
        <v>107</v>
      </c>
      <c r="I81" s="47" t="s">
        <v>77</v>
      </c>
      <c r="J81" s="47" t="s">
        <v>77</v>
      </c>
      <c r="K81" s="48">
        <v>5000</v>
      </c>
      <c r="L81" s="48">
        <v>0</v>
      </c>
      <c r="M81" s="49">
        <f>L81/K81</f>
        <v>0</v>
      </c>
      <c r="N81" s="70"/>
    </row>
    <row r="82" spans="1:14" s="52" customFormat="1" ht="82.5" customHeight="1" x14ac:dyDescent="0.25">
      <c r="A82" s="203"/>
      <c r="B82" s="106"/>
      <c r="C82" s="200"/>
      <c r="D82" s="137"/>
      <c r="E82" s="197"/>
      <c r="F82" s="197"/>
      <c r="G82" s="137"/>
      <c r="H82" s="36" t="s">
        <v>106</v>
      </c>
      <c r="I82" s="47" t="s">
        <v>77</v>
      </c>
      <c r="J82" s="47" t="s">
        <v>77</v>
      </c>
      <c r="K82" s="48">
        <v>0</v>
      </c>
      <c r="L82" s="48">
        <v>0</v>
      </c>
      <c r="M82" s="49">
        <v>0</v>
      </c>
      <c r="N82" s="61"/>
    </row>
    <row r="83" spans="1:14" ht="101.25" customHeight="1" x14ac:dyDescent="0.25">
      <c r="A83" s="204"/>
      <c r="B83" s="71"/>
      <c r="C83" s="201"/>
      <c r="D83" s="138"/>
      <c r="E83" s="198"/>
      <c r="F83" s="198"/>
      <c r="G83" s="138"/>
      <c r="H83" s="53" t="s">
        <v>105</v>
      </c>
      <c r="I83" s="47" t="s">
        <v>77</v>
      </c>
      <c r="J83" s="47" t="s">
        <v>77</v>
      </c>
      <c r="K83" s="48">
        <v>0</v>
      </c>
      <c r="L83" s="48">
        <v>0</v>
      </c>
      <c r="M83" s="49">
        <v>0</v>
      </c>
      <c r="N83" s="61"/>
    </row>
    <row r="84" spans="1:14" ht="30.75" customHeight="1" x14ac:dyDescent="0.25">
      <c r="A84" s="130" t="s">
        <v>184</v>
      </c>
      <c r="B84" s="131"/>
      <c r="C84" s="132"/>
      <c r="D84" s="132"/>
      <c r="E84" s="132"/>
      <c r="F84" s="132"/>
      <c r="G84" s="119"/>
      <c r="H84" s="119"/>
      <c r="I84" s="119"/>
      <c r="J84" s="119"/>
      <c r="K84" s="119"/>
      <c r="L84" s="119"/>
      <c r="M84" s="119"/>
      <c r="N84" s="119"/>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01" t="s">
        <v>104</v>
      </c>
      <c r="B86" s="101"/>
      <c r="C86" s="101"/>
      <c r="D86" s="101"/>
      <c r="E86" s="101"/>
      <c r="F86" s="101"/>
      <c r="G86" s="101"/>
      <c r="H86" s="101"/>
      <c r="I86" s="101"/>
      <c r="J86" s="101"/>
      <c r="K86" s="101"/>
      <c r="L86" s="101"/>
      <c r="M86" s="101"/>
      <c r="N86" s="101"/>
    </row>
    <row r="87" spans="1:14" x14ac:dyDescent="0.25">
      <c r="A87" s="33"/>
      <c r="B87" s="33"/>
      <c r="C87" s="33"/>
      <c r="D87" s="33"/>
      <c r="E87" s="33"/>
      <c r="F87" s="33"/>
      <c r="G87" s="33"/>
      <c r="H87" s="33"/>
      <c r="I87" s="33"/>
      <c r="J87" s="33"/>
      <c r="K87" s="33"/>
      <c r="L87" s="33"/>
      <c r="M87" s="33"/>
      <c r="N87" s="33"/>
    </row>
    <row r="88" spans="1:14" ht="21.75" customHeight="1" x14ac:dyDescent="0.25">
      <c r="A88" s="101" t="s">
        <v>103</v>
      </c>
      <c r="B88" s="101"/>
      <c r="C88" s="101"/>
      <c r="D88" s="101"/>
      <c r="E88" s="101"/>
      <c r="F88" s="101"/>
      <c r="G88" s="101"/>
      <c r="H88" s="101"/>
      <c r="I88" s="101"/>
      <c r="J88" s="101"/>
      <c r="K88" s="101"/>
      <c r="L88" s="101"/>
      <c r="M88" s="101"/>
      <c r="N88" s="101"/>
    </row>
    <row r="89" spans="1:14" x14ac:dyDescent="0.25">
      <c r="A89" s="32"/>
      <c r="B89" s="32"/>
      <c r="C89" s="32"/>
      <c r="D89" s="32"/>
      <c r="E89" s="32"/>
      <c r="F89" s="32"/>
      <c r="G89" s="32"/>
      <c r="H89" s="32"/>
      <c r="I89" s="32"/>
      <c r="J89" s="32"/>
      <c r="K89" s="32"/>
      <c r="L89" s="32"/>
      <c r="M89" s="32"/>
      <c r="N89" s="32"/>
    </row>
    <row r="90" spans="1:14" ht="19.5" customHeight="1" x14ac:dyDescent="0.25">
      <c r="A90" s="101" t="s">
        <v>175</v>
      </c>
      <c r="B90" s="101"/>
      <c r="C90" s="101"/>
      <c r="D90" s="101"/>
      <c r="E90" s="101"/>
      <c r="F90" s="101"/>
      <c r="G90" s="101"/>
      <c r="H90" s="101"/>
      <c r="I90" s="101"/>
      <c r="J90" s="101"/>
      <c r="K90" s="101"/>
      <c r="L90" s="101"/>
      <c r="M90" s="101"/>
      <c r="N90" s="101"/>
    </row>
    <row r="91" spans="1:14" x14ac:dyDescent="0.25">
      <c r="A91" s="32"/>
      <c r="B91" s="32"/>
      <c r="C91" s="32"/>
      <c r="D91" s="32"/>
      <c r="E91" s="32"/>
      <c r="F91" s="32"/>
      <c r="G91" s="32"/>
      <c r="H91" s="32"/>
      <c r="I91" s="32"/>
      <c r="J91" s="32"/>
      <c r="K91" s="32"/>
      <c r="L91" s="32"/>
      <c r="M91" s="32"/>
      <c r="N91" s="32"/>
    </row>
    <row r="92" spans="1:14" ht="15.75" x14ac:dyDescent="0.25">
      <c r="A92" s="101" t="s">
        <v>102</v>
      </c>
      <c r="B92" s="101"/>
      <c r="C92" s="101"/>
      <c r="D92" s="101"/>
      <c r="E92" s="101"/>
      <c r="F92" s="101"/>
      <c r="G92" s="101"/>
      <c r="H92" s="101"/>
      <c r="I92" s="101"/>
      <c r="J92" s="101"/>
      <c r="K92" s="101"/>
      <c r="L92" s="101"/>
      <c r="M92" s="101"/>
      <c r="N92" s="101"/>
    </row>
    <row r="94" spans="1:14" ht="15.75" x14ac:dyDescent="0.25">
      <c r="A94" s="101" t="s">
        <v>176</v>
      </c>
      <c r="B94" s="101"/>
      <c r="C94" s="101"/>
      <c r="D94" s="101"/>
      <c r="E94" s="101"/>
      <c r="F94" s="101"/>
      <c r="G94" s="101"/>
      <c r="H94" s="101"/>
      <c r="I94" s="101"/>
      <c r="J94" s="101"/>
      <c r="K94" s="101"/>
      <c r="L94" s="101"/>
      <c r="M94" s="101"/>
      <c r="N94" s="101"/>
    </row>
    <row r="96" spans="1:14" ht="15.75" x14ac:dyDescent="0.25">
      <c r="A96" s="101" t="s">
        <v>101</v>
      </c>
      <c r="B96" s="101"/>
      <c r="C96" s="101"/>
      <c r="D96" s="101"/>
      <c r="E96" s="101"/>
      <c r="F96" s="101"/>
      <c r="G96" s="101"/>
      <c r="H96" s="101"/>
      <c r="I96" s="101"/>
      <c r="J96" s="101"/>
      <c r="K96" s="101"/>
      <c r="L96" s="101"/>
      <c r="M96" s="101"/>
      <c r="N96" s="101"/>
    </row>
    <row r="98" spans="1:14" ht="15.75" x14ac:dyDescent="0.25">
      <c r="A98" s="101" t="s">
        <v>100</v>
      </c>
      <c r="B98" s="101"/>
      <c r="C98" s="101"/>
      <c r="D98" s="101"/>
      <c r="E98" s="101"/>
      <c r="F98" s="101"/>
      <c r="G98" s="101"/>
      <c r="H98" s="101"/>
      <c r="I98" s="101"/>
      <c r="J98" s="101"/>
      <c r="K98" s="101"/>
      <c r="L98" s="101"/>
      <c r="M98" s="101"/>
      <c r="N98" s="101"/>
    </row>
    <row r="100" spans="1:14" ht="15.75" x14ac:dyDescent="0.25">
      <c r="A100" s="101" t="s">
        <v>99</v>
      </c>
      <c r="B100" s="101"/>
      <c r="C100" s="101"/>
      <c r="D100" s="101"/>
      <c r="E100" s="101"/>
      <c r="F100" s="101"/>
      <c r="G100" s="101"/>
      <c r="H100" s="101"/>
      <c r="I100" s="101"/>
      <c r="J100" s="101"/>
      <c r="K100" s="101"/>
      <c r="L100" s="101"/>
      <c r="M100" s="101"/>
      <c r="N100" s="101"/>
    </row>
    <row r="102" spans="1:14" ht="18.75" x14ac:dyDescent="0.3">
      <c r="A102" s="100" t="s">
        <v>98</v>
      </c>
      <c r="B102" s="100"/>
      <c r="C102" s="100"/>
      <c r="D102" s="100"/>
      <c r="E102" s="100"/>
      <c r="F102" s="100"/>
      <c r="G102" s="100"/>
      <c r="H102" s="100"/>
      <c r="I102" s="100"/>
      <c r="J102" s="100"/>
      <c r="K102" s="100"/>
      <c r="L102" s="100"/>
      <c r="M102" s="100"/>
      <c r="N102" s="100"/>
    </row>
    <row r="104" spans="1:14" ht="18.75" x14ac:dyDescent="0.3">
      <c r="A104" s="100" t="s">
        <v>97</v>
      </c>
      <c r="B104" s="100"/>
      <c r="C104" s="100"/>
      <c r="D104" s="100"/>
      <c r="E104" s="100"/>
      <c r="F104" s="100"/>
      <c r="G104" s="100"/>
      <c r="H104" s="100"/>
      <c r="I104" s="100"/>
      <c r="J104" s="100"/>
      <c r="K104" s="100"/>
      <c r="L104" s="100"/>
      <c r="M104" s="100"/>
      <c r="N104" s="100"/>
    </row>
    <row r="106" spans="1:14" ht="18.75" x14ac:dyDescent="0.3">
      <c r="A106" s="100" t="s">
        <v>96</v>
      </c>
      <c r="B106" s="100"/>
      <c r="C106" s="100"/>
      <c r="D106" s="100"/>
      <c r="E106" s="100"/>
      <c r="F106" s="100"/>
      <c r="G106" s="100"/>
      <c r="H106" s="100"/>
      <c r="I106" s="100"/>
      <c r="J106" s="100"/>
      <c r="K106" s="100"/>
      <c r="L106" s="100"/>
      <c r="M106" s="100"/>
      <c r="N106" s="100"/>
    </row>
    <row r="108" spans="1:14" ht="18.75" x14ac:dyDescent="0.3">
      <c r="A108" s="100" t="s">
        <v>177</v>
      </c>
      <c r="B108" s="100"/>
      <c r="C108" s="100"/>
      <c r="D108" s="100"/>
      <c r="E108" s="100"/>
      <c r="F108" s="100"/>
      <c r="G108" s="100"/>
      <c r="H108" s="100"/>
      <c r="I108" s="100"/>
      <c r="J108" s="100"/>
      <c r="K108" s="100"/>
      <c r="L108" s="100"/>
      <c r="M108" s="100"/>
      <c r="N108" s="100"/>
    </row>
    <row r="110" spans="1:14" ht="18.75" x14ac:dyDescent="0.3">
      <c r="A110" s="100" t="s">
        <v>95</v>
      </c>
      <c r="B110" s="100"/>
      <c r="C110" s="100"/>
      <c r="D110" s="100"/>
      <c r="E110" s="100"/>
      <c r="F110" s="100"/>
      <c r="G110" s="100"/>
      <c r="H110" s="100"/>
      <c r="I110" s="100"/>
      <c r="J110" s="100"/>
      <c r="K110" s="100"/>
      <c r="L110" s="100"/>
      <c r="M110" s="100"/>
      <c r="N110" s="100"/>
    </row>
    <row r="112" spans="1:14" ht="18.75" x14ac:dyDescent="0.3">
      <c r="A112" s="100" t="s">
        <v>94</v>
      </c>
      <c r="B112" s="100"/>
      <c r="C112" s="100"/>
      <c r="D112" s="100"/>
      <c r="E112" s="100"/>
      <c r="F112" s="100"/>
      <c r="G112" s="100"/>
      <c r="H112" s="100"/>
      <c r="I112" s="100"/>
      <c r="J112" s="100"/>
      <c r="K112" s="100"/>
      <c r="L112" s="100"/>
      <c r="M112" s="100"/>
      <c r="N112" s="100"/>
    </row>
    <row r="114" spans="1:14" ht="18.75" x14ac:dyDescent="0.3">
      <c r="A114" s="100" t="s">
        <v>178</v>
      </c>
      <c r="B114" s="100"/>
      <c r="C114" s="100"/>
      <c r="D114" s="100"/>
      <c r="E114" s="100"/>
      <c r="F114" s="100"/>
      <c r="G114" s="100"/>
      <c r="H114" s="100"/>
      <c r="I114" s="100"/>
      <c r="J114" s="100"/>
      <c r="K114" s="100"/>
      <c r="L114" s="100"/>
      <c r="M114" s="100"/>
      <c r="N114" s="100"/>
    </row>
  </sheetData>
  <mergeCells count="190">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A1:N1"/>
    <mergeCell ref="A2:N2"/>
    <mergeCell ref="A3:A5"/>
    <mergeCell ref="B3:B5"/>
    <mergeCell ref="C3:C5"/>
    <mergeCell ref="D3:E4"/>
    <mergeCell ref="F3:F5"/>
    <mergeCell ref="G3:G5"/>
    <mergeCell ref="H3:H5"/>
    <mergeCell ref="I3:M3"/>
    <mergeCell ref="I4:J4"/>
    <mergeCell ref="K4:L4"/>
    <mergeCell ref="M4:M5"/>
    <mergeCell ref="N3:N5"/>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Евгений</cp:lastModifiedBy>
  <cp:lastPrinted>2017-05-15T13:55:08Z</cp:lastPrinted>
  <dcterms:created xsi:type="dcterms:W3CDTF">2014-02-03T06:13:50Z</dcterms:created>
  <dcterms:modified xsi:type="dcterms:W3CDTF">2018-08-14T07:20:44Z</dcterms:modified>
</cp:coreProperties>
</file>