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1"/>
  </bookViews>
  <sheets>
    <sheet name="Форма1" sheetId="3" r:id="rId1"/>
    <sheet name="Форма2" sheetId="2" r:id="rId2"/>
  </sheets>
  <calcPr calcId="145621"/>
</workbook>
</file>

<file path=xl/calcChain.xml><?xml version="1.0" encoding="utf-8"?>
<calcChain xmlns="http://schemas.openxmlformats.org/spreadsheetml/2006/main">
  <c r="L7" i="2" l="1"/>
  <c r="M56" i="2" l="1"/>
  <c r="M28" i="2"/>
  <c r="M53" i="2" l="1"/>
  <c r="M31" i="2" l="1"/>
  <c r="H57" i="3" l="1"/>
  <c r="K7" i="2" l="1"/>
  <c r="M7" i="2" l="1"/>
  <c r="M12" i="2"/>
  <c r="M16" i="2"/>
  <c r="M20" i="2"/>
  <c r="M24" i="2"/>
  <c r="M52" i="2"/>
  <c r="M44" i="2"/>
  <c r="M47" i="2" l="1"/>
  <c r="M41" i="2"/>
  <c r="K37" i="2"/>
  <c r="J32" i="3" l="1"/>
  <c r="J83" i="3"/>
  <c r="J73" i="3"/>
  <c r="J72" i="3"/>
  <c r="J60" i="3"/>
  <c r="J43" i="3"/>
  <c r="J42" i="3"/>
  <c r="J36" i="3"/>
  <c r="J35" i="3"/>
  <c r="J34" i="3"/>
  <c r="J29" i="3"/>
  <c r="J28" i="3"/>
  <c r="J27" i="3"/>
  <c r="J22" i="3"/>
  <c r="J15" i="3"/>
  <c r="J14" i="3"/>
  <c r="J13" i="3"/>
  <c r="J6" i="3"/>
  <c r="M39" i="2" l="1"/>
  <c r="M17" i="2"/>
  <c r="M13" i="2"/>
</calcChain>
</file>

<file path=xl/comments1.xml><?xml version="1.0" encoding="utf-8"?>
<comments xmlns="http://schemas.openxmlformats.org/spreadsheetml/2006/main">
  <authors>
    <author>Автор</author>
  </authors>
  <commentList>
    <comment ref="H28" authorId="0">
      <text>
        <r>
          <rPr>
            <b/>
            <sz val="9"/>
            <color indexed="81"/>
            <rFont val="Tahoma"/>
            <family val="2"/>
            <charset val="204"/>
          </rPr>
          <t>В 108-пр от 27.02.2013 плановое значение на 2013 год - 79,9 %, в федеральной программе № 295 -  83,9 %.</t>
        </r>
      </text>
    </comment>
    <comment ref="H42" author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- 129,7, в нашей программе условия лучше, ставим наши цифры</t>
        </r>
      </text>
    </comment>
    <comment ref="H43" author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130,7, в нашей условия лучше, ставим наши</t>
        </r>
      </text>
    </comment>
    <comment ref="H65" authorId="0">
      <text>
        <r>
          <rPr>
            <b/>
            <sz val="9"/>
            <color indexed="81"/>
            <rFont val="Tahoma"/>
            <family val="2"/>
            <charset val="204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<sst xmlns="http://schemas.openxmlformats.org/spreadsheetml/2006/main" count="393" uniqueCount="263">
  <si>
    <t>№ п/п</t>
  </si>
  <si>
    <t>Наименование показателя</t>
  </si>
  <si>
    <t>Единица измерения</t>
  </si>
  <si>
    <t>Значение показателя</t>
  </si>
  <si>
    <t>Ульяновская область</t>
  </si>
  <si>
    <t>Дата исполнения мероприятия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</si>
  <si>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</si>
  <si>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</si>
  <si>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</si>
  <si>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Объем финансирования</t>
  </si>
  <si>
    <t>Итого                                  по Указу</t>
  </si>
  <si>
    <t>Итого                             по мероприятию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</si>
  <si>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(13)</t>
    </r>
  </si>
  <si>
    <t>Рост реальной заработной платы относительно уровня 2011 года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</si>
  <si>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</si>
  <si>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Министерство образования и науки Ульяновской области</t>
  </si>
  <si>
    <t>140 % к 2018 году</t>
  </si>
  <si>
    <t>100 % к 2018 году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</si>
  <si>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</si>
  <si>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</si>
  <si>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</si>
  <si>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Министерство искусства и культурной политики Ульяновской области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</si>
  <si>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</si>
  <si>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</si>
  <si>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 xml:space="preserve">Министерство здравоохранения, семьи и социального благополучия  Ульяновской области </t>
  </si>
  <si>
    <t>200 % к 2018 году</t>
  </si>
  <si>
    <t>Удельный вес численности высококвалифицированных работников в общей численности квалифицированных работников</t>
  </si>
  <si>
    <t>33,3 % к 2020 году</t>
  </si>
  <si>
    <t>Показатель будет известен во втором квартале 2018 года</t>
  </si>
  <si>
    <t>Отношение средней заработной платы социальных работников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</si>
  <si>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</si>
  <si>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Количество оборудованных (оснащённых) рабочих мест для трудоустройства инвалидов за год</t>
  </si>
  <si>
    <t xml:space="preserve">программа исполнена к 2015 году 14200 единиц </t>
  </si>
  <si>
    <t>Доля детей, привлекаемых к участию в творческих мероприятиях, от общего числа детей</t>
  </si>
  <si>
    <t>8 % к 2018 году</t>
  </si>
  <si>
    <t>Агентство по развитию человеческого потенциала и трудовых ресурсов Ульяновской области/Министерство развития конкуренции  экономики Ульяновской области</t>
  </si>
  <si>
    <t xml:space="preserve"> Рост реальной заработной платы относительно уровня 2011 года</t>
  </si>
  <si>
    <t xml:space="preserve"> Указ Президента Российской Федерации от 07.05.2012 № 597 «О мероприятиях по реализации государственной социальной политики»</t>
  </si>
  <si>
    <t xml:space="preserve">Достижение уровня реальной заработной платы работников в Ульяновской области в 2017 году - не менее 102 % от уровня 2016 года                                                      </t>
  </si>
  <si>
    <t>Для реализации мероприятий дополнительных денежных средств  не требуется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</si>
  <si>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</si>
  <si>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</si>
  <si>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</si>
  <si>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</t>
  </si>
  <si>
    <t>Доведение в 2017 году средней заработной платы работников культуры в Ульяновской области до 72,5 % от средней по региону по организациям культуры областной форм собсвенности</t>
  </si>
  <si>
    <t>08                  08       01</t>
  </si>
  <si>
    <t>01         02         13</t>
  </si>
  <si>
    <t xml:space="preserve">Доля детей, привлекаемых к участию в творческих мероприятиях, от общего числа детей </t>
  </si>
  <si>
    <t>Увеличение количества детей, привлекаемых к  участию в творческих мероприятиях, в общем числе детей в Ульяновской областив 2016 году  до7 %.</t>
  </si>
  <si>
    <t xml:space="preserve"> 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</t>
  </si>
  <si>
    <t>08</t>
  </si>
  <si>
    <t>01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</si>
  <si>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Распоряжение от 23.01.2014 № 22 «Об утверждении плана по комплексу мер по организации и совершенствованию выставочной деятельности государственных музеев Ульяновской области на 2014 - 2018 годы»</t>
  </si>
  <si>
    <t>Увеличение количества выставочных проектов, осуществляемых в Ульяновской области (процентов по отношению к 2012 году) на 80 %</t>
  </si>
  <si>
    <t xml:space="preserve">Прирост количества выставочных проектов, осуществляемых в субъектах Российской Федерации относительно уровня 2012 года </t>
  </si>
  <si>
    <t>Постановление Правительства Ульяновской области от  28.02.2013  № 63-П «Об утверждении плана
мероприятий («дорожной карты») «Изменения в отраслях социальной сферы, направленные на повышение эффективности здравоохранения 
в Ульяновской области»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</si>
  <si>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среднемесячного дохода от трудовой деятельности в Ульяновской области по итогам 2017 года должно составлять 180 %</t>
  </si>
  <si>
    <t xml:space="preserve"> Удельный вес численности высококвалифицированных работников в общей численности квалифицированных работников</t>
  </si>
  <si>
    <t>По оценке Министерства образования и науки Ульяновской области целевое значение достигнуто</t>
  </si>
  <si>
    <t>07</t>
  </si>
  <si>
    <t>Доведение уровня заработной платы педагогических работников организаций общего образования до планового значения</t>
  </si>
  <si>
    <t>Повышение оплаты труда педагогических работников организаций дошкольного образования</t>
  </si>
  <si>
    <t>Доведение уровня заработной платы педагогических работников организаций дошкольного образования до планового значения</t>
  </si>
  <si>
    <t>Постановление Правительства РФ от 23 мая 2015 г. N 497
"О Федеральной целевой программе развития образования на 2016 - 2020 годы"</t>
  </si>
  <si>
    <t>Доведение уровня заработной платы педагогических работников организаций, реализующих программы профессиональной подготовки и среднего профессионального образования до планового значения</t>
  </si>
  <si>
    <t xml:space="preserve">Повышение средней заработной платы педагогических работников образовательных учреждений общего образования </t>
  </si>
  <si>
    <t xml:space="preserve">Повышение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</t>
  </si>
  <si>
    <t>Постановление Правительства Ульяновской области от 11.09.2013 № 37/408-П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</si>
  <si>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Содействие трудоустройству незанятых инвалидов и стимулирование работодателей на создание для них оборудованных (оснащённых) рабочих мест</t>
  </si>
  <si>
    <t xml:space="preserve">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</si>
  <si>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Постановление Правительства Ульяновской области от  28.02.2013  № 63-П "Об утверждении плана мероприятий ("дорожная карта") "Изменения в отраслях социальной сферы, направленные на повышение эффективности здравоохранения в Ульяновской области"</t>
  </si>
  <si>
    <t>Повышение к 2018 году средней заработний платы социальных работников, включая социальных работников медицинских организаций, до 100 % от среднедудевого дохода от трудовой деятельности</t>
  </si>
  <si>
    <t xml:space="preserve">Распоряжение Правительства Ульяновской области от 30.03.2017 3 148-пр "Об утверждении Плана мероприятий ("дорожной карты") "Повышение эффективности и качества услуг в сфере социального обслуживания населения Ульяновской области" </t>
  </si>
  <si>
    <t>Достижение годового показателя производится нарастающим итогом</t>
  </si>
  <si>
    <t xml:space="preserve">Количество оборудованных (оснащённых) рабочих мест для трудоустройства инвалидов </t>
  </si>
  <si>
    <t>Достижение в 2017 году индикативного показателя по отношению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Ульяновской области 90%</t>
  </si>
  <si>
    <t>Достижение годового показателя достигается нарастающим итогом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</si>
  <si>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и среднемесячной на-численной заработной платы наёмных работников в организациях, у индивидуальных предпринимателей и физических лиц (среднемесячного дохода от трудовой деятельности) в Ульяновской области за 2017 год  80%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</si>
  <si>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</t>
  </si>
  <si>
    <t xml:space="preserve"> 5.5</t>
  </si>
  <si>
    <t>6.5.</t>
  </si>
  <si>
    <t>7.5.</t>
  </si>
  <si>
    <t>8.5.</t>
  </si>
  <si>
    <t>9.5.</t>
  </si>
  <si>
    <t>№ Указа Президента Российской Федерации</t>
  </si>
  <si>
    <t xml:space="preserve">Ответственный исполнитель / соисполнитель в субъекте Российской Федерации </t>
  </si>
  <si>
    <t>Отчётная дата (период) значение показателя (N)</t>
  </si>
  <si>
    <t>Примечание</t>
  </si>
  <si>
    <t>Целевое</t>
  </si>
  <si>
    <t>Плановое</t>
  </si>
  <si>
    <t>Фактическое</t>
  </si>
  <si>
    <t>Отклонение</t>
  </si>
  <si>
    <t>5.0.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</si>
  <si>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</si>
  <si>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5.1.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</si>
  <si>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</si>
  <si>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5.2.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</si>
  <si>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</si>
  <si>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>5.3.</t>
  </si>
  <si>
    <t>Отклонение показателя обусловлено ухудшением в 2015 году экономической ситуации в целом по стране на фоне осложнения геополитической обстановки.  По итогам января-декабря 2015 года размер среднемесячной начисленной заработной платы в целом по области составил: по полному кругу предприятий -22811,1 руб., по крупным и средним предприятиям -24962,1 руб.</t>
  </si>
  <si>
    <t>5.4.</t>
  </si>
  <si>
    <t>5.5.</t>
  </si>
  <si>
    <t>5.6.</t>
  </si>
  <si>
    <t>6.0.</t>
  </si>
  <si>
    <t>100 % к 2012 году</t>
  </si>
  <si>
    <t>104,6*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</si>
  <si>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</si>
  <si>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6.1.</t>
  </si>
  <si>
    <t>6.2.</t>
  </si>
  <si>
    <t>6.3.</t>
  </si>
  <si>
    <t>6.4.</t>
  </si>
  <si>
    <t>6.6.</t>
  </si>
  <si>
    <t>7.0.</t>
  </si>
  <si>
    <t>100 % к 2013 году</t>
  </si>
  <si>
    <t>77,2**</t>
  </si>
  <si>
    <t>7.1.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</si>
  <si>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</si>
  <si>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7.2.</t>
  </si>
  <si>
    <t>7.3.</t>
  </si>
  <si>
    <t>7.4.</t>
  </si>
  <si>
    <t>7.6.</t>
  </si>
  <si>
    <t>8.0.</t>
  </si>
  <si>
    <t>проценты</t>
  </si>
  <si>
    <t>84,8*</t>
  </si>
  <si>
    <t>8.1.</t>
  </si>
  <si>
    <t>8.2.</t>
  </si>
  <si>
    <t>8.3.</t>
  </si>
  <si>
    <t>8.4.</t>
  </si>
  <si>
    <t>8.6.</t>
  </si>
  <si>
    <t>9.0.</t>
  </si>
  <si>
    <t>55,8*</t>
  </si>
  <si>
    <t>9.1.</t>
  </si>
  <si>
    <t>9.2.</t>
  </si>
  <si>
    <t>9.3.</t>
  </si>
  <si>
    <t>9.4.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</si>
  <si>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расчёту.Данные указаны с учетом предварительных итогов Федерального статистического наблюдения за 2016 год в соответствии с письмом Росстата от 28.02.2017 №КЛ-07-5/43-РВ</t>
  </si>
  <si>
    <t>9.6.</t>
  </si>
  <si>
    <t>10.0.</t>
  </si>
  <si>
    <t>-</t>
  </si>
  <si>
    <t>138,6*</t>
  </si>
  <si>
    <t>10.1.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</si>
  <si>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</si>
  <si>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10.2.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</si>
  <si>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</si>
  <si>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10.3.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</si>
  <si>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</si>
  <si>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10.4.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</si>
  <si>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2016 года.</t>
  </si>
  <si>
    <t>10.5.</t>
  </si>
  <si>
    <t>10.6.</t>
  </si>
  <si>
    <t>11.0.</t>
  </si>
  <si>
    <t>11.1.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</si>
  <si>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</si>
  <si>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11.2.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</si>
  <si>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</si>
  <si>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11.3.</t>
  </si>
  <si>
    <t>11.4.</t>
  </si>
  <si>
    <t>11.5.</t>
  </si>
  <si>
    <t>11.6.</t>
  </si>
  <si>
    <t>32.4</t>
  </si>
  <si>
    <t>11.7.</t>
  </si>
  <si>
    <t>11.8.</t>
  </si>
  <si>
    <t>12.0.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</si>
  <si>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</si>
  <si>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>44,5*</t>
  </si>
  <si>
    <t>12.1.</t>
  </si>
  <si>
    <t>12.2.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</si>
  <si>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</si>
  <si>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12.3.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</si>
  <si>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</si>
  <si>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>12.4.</t>
  </si>
  <si>
    <t>12.5.</t>
  </si>
  <si>
    <t>12.6.</t>
  </si>
  <si>
    <t>13.0.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</si>
  <si>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</si>
  <si>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46,4*</t>
  </si>
  <si>
    <t>13.1.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</si>
  <si>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</si>
  <si>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13.2.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</si>
  <si>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</si>
  <si>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13.3.</t>
  </si>
  <si>
    <t>13.4.</t>
  </si>
  <si>
    <t>13.5.</t>
  </si>
  <si>
    <t>13.6.</t>
  </si>
  <si>
    <t>14.0.</t>
  </si>
  <si>
    <t>79,9*</t>
  </si>
  <si>
    <t>14.1.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</si>
  <si>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</si>
  <si>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14.2.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</si>
  <si>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</si>
  <si>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14.3.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</si>
  <si>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</si>
  <si>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14.4.</t>
  </si>
  <si>
    <t>14.5.</t>
  </si>
  <si>
    <t>14.6.</t>
  </si>
  <si>
    <t>15.0.</t>
  </si>
  <si>
    <t xml:space="preserve">Агенство по  развитию  человеческого потенциала и трудовых ресурсов Ульяновской области </t>
  </si>
  <si>
    <t>14200 ед. к 2015 году</t>
  </si>
  <si>
    <t>160**</t>
  </si>
  <si>
    <t>15.1.</t>
  </si>
  <si>
    <t>164**</t>
  </si>
  <si>
    <t>15.2.</t>
  </si>
  <si>
    <t>170**</t>
  </si>
  <si>
    <t>15.3.</t>
  </si>
  <si>
    <t>16.0.</t>
  </si>
  <si>
    <t>Прирост количества выставочных проектов, осуществляемых в субъектах Российской Федерации относительно уровня 2012 года***</t>
  </si>
  <si>
    <t>16.1.</t>
  </si>
  <si>
    <t>119,3**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</si>
  <si>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</si>
  <si>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>16.2.</t>
  </si>
  <si>
    <t>190**</t>
  </si>
  <si>
    <t>Отклонение фактического показателя от планового показателя обусловлено проведением  незапланированных выставок</t>
  </si>
  <si>
    <t>16.3.</t>
  </si>
  <si>
    <t>236**</t>
  </si>
  <si>
    <t>Показатель перевыполнен в связи с разработкой новых туристических маршрутов и интерактивных площадок к ним, увеличение спроса на передвижные выставки.</t>
  </si>
  <si>
    <t>16.4.</t>
  </si>
  <si>
    <t xml:space="preserve">Перевыполнение планового показателя связано с активизацией выставочной деятельности  в ходе проведения мероприятий, в рамках празднования 250-летия Н.М.Карамзина, проведением выставок в рамках 36 чемпионата мира по хоккею с мячом, развитием туризма и увеличения спроса на передвижные выставки. </t>
  </si>
  <si>
    <t>16.5.</t>
  </si>
  <si>
    <t>16.6.</t>
  </si>
  <si>
    <t>17.0.</t>
  </si>
  <si>
    <t>1**</t>
  </si>
  <si>
    <t>17.1.</t>
  </si>
  <si>
    <t>17.2.</t>
  </si>
  <si>
    <t>2**</t>
  </si>
  <si>
    <t>17.3.</t>
  </si>
  <si>
    <t>7,5**</t>
  </si>
  <si>
    <t>Выявление талантливых детей осуществляется путём участия их в конкурсных мероприятиях.  В 2015 году приняли участие в 79 конкурсах и фестивалях международного, всероссийского, регионального уровней из них 44 -  международного и всероссийского уровней. Лауреатами и дипломантами стали более 700 человек. В базовой школе по работе с одарёнными детьми и молодёжью (Школа дельфийского резерва) обучаются 102 ребёнка. В целях поддержки и развития таланта одаренных детей в течение 10 лет работает летняя творческая школа «Симбирская мозаика»,  в VI региональных Дельфийских играх в 2015 году приняли участие 712 человек.</t>
  </si>
  <si>
    <t>17.4.</t>
  </si>
  <si>
    <t>7,9**</t>
  </si>
  <si>
    <t xml:space="preserve">Плановый показатель достигнут. </t>
  </si>
  <si>
    <t>17.5.</t>
  </si>
  <si>
    <t>17.6.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</si>
  <si>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</si>
  <si>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 xml:space="preserve">** Фактическое значение показателя указано исходя из данных, имеющихся в распоряжении отраслевого органа власти 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</si>
  <si>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  <charset val="204"/>
      </rPr>
      <t xml:space="preserve">
</t>
    </r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</si>
  <si>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2016 года размер среднемесячной начисленной заработной платы в целом по области составил: по полному кругу предприятий -24368,6 руб., по крупным и средним предприятиям -26748,8руб.</t>
  </si>
  <si>
    <t xml:space="preserve"> 15.3.</t>
  </si>
  <si>
    <t xml:space="preserve">Ожидаемый результат исполнения мероприятия </t>
  </si>
  <si>
    <t xml:space="preserve">Реквизиты документов, содержащих мероприятие  </t>
  </si>
  <si>
    <t xml:space="preserve">план </t>
  </si>
  <si>
    <t xml:space="preserve">факт </t>
  </si>
  <si>
    <t xml:space="preserve">Государственная программа Российской Федерации </t>
  </si>
  <si>
    <t xml:space="preserve">Отчетная дата (период) значения показателя (квартал) </t>
  </si>
  <si>
    <t xml:space="preserve">Рз </t>
  </si>
  <si>
    <t xml:space="preserve">Пр </t>
  </si>
  <si>
    <t xml:space="preserve">Примечание </t>
  </si>
  <si>
    <t>09</t>
  </si>
  <si>
    <t>01             02                03              04               05             06               07               08             09</t>
  </si>
  <si>
    <t>07               10</t>
  </si>
  <si>
    <t>02             02</t>
  </si>
  <si>
    <t xml:space="preserve">Внебюджетное финансирование </t>
  </si>
  <si>
    <t xml:space="preserve">в т.ч. целевые МБТ из ФБ </t>
  </si>
  <si>
    <t xml:space="preserve">КБ субъекта РФ, включая ТГВФ 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</si>
  <si>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</t>
    </r>
  </si>
  <si>
    <r>
      <t>в т.ч. целевые МБТ из ФБ</t>
    </r>
    <r>
      <rPr>
        <b/>
        <sz val="10"/>
        <color theme="1"/>
        <rFont val="Times New Roman"/>
        <family val="1"/>
        <charset val="204"/>
      </rPr>
      <t xml:space="preserve"> </t>
    </r>
  </si>
  <si>
    <t>Дополнительное Соглашение  от 17.01.2017 № 3-ДП к региональному Соглашению  между Федерацией организаций профсоюзов Ульяновской области, Объединениями работодателей Ульяновской области, Правительством Ульяновской области  от 10.06.2015 № 75-ДП</t>
  </si>
  <si>
    <t>Процент исполнения</t>
  </si>
  <si>
    <t>единицы</t>
  </si>
  <si>
    <t>Годовой показатель достигнут в полном объеме</t>
  </si>
  <si>
    <t>Пересмотрено значение базового показателя в соответствии с формами федерального статистического учёта (2012 год - 351 выставка). Годовой показатель достигнут в полном объёме</t>
  </si>
  <si>
    <t>Целевое значение не достигнуто, недостаточность финансирования</t>
  </si>
  <si>
    <t xml:space="preserve">2.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</si>
  <si>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1. Отчетная информация о достижении показателей, содержащихся в указах Президента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</si>
</sst>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49" fontId="12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 applyBorder="1"/>
    <xf numFmtId="0" fontId="16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3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3" fillId="0" borderId="0" xfId="0" applyFont="1"/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14" fillId="2" borderId="1" xfId="2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2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4" fillId="0" borderId="2" xfId="0" applyNumberFormat="1" applyFont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05"/>
  <sheetViews>
    <sheetView topLeftCell="A85" zoomScaleNormal="100" workbookViewId="0">
      <selection activeCell="C6" sqref="C6:C12"/>
    </sheetView>
  </sheetViews>
  <sheetFormatPr defaultRowHeight="11.25" x14ac:dyDescent="0.2"/>
  <cols>
    <col min="1" max="1" width="5" style="19" customWidth="1"/>
    <col min="2" max="2" width="10.7109375" style="19" customWidth="1"/>
    <col min="3" max="3" width="21.5703125" style="19" customWidth="1"/>
    <col min="4" max="4" width="8.28515625" style="19" customWidth="1"/>
    <col min="5" max="5" width="19.42578125" style="19" customWidth="1"/>
    <col min="6" max="6" width="9.140625" style="19"/>
    <col min="7" max="7" width="9" style="19" customWidth="1"/>
    <col min="8" max="8" width="8.28515625" style="19" customWidth="1"/>
    <col min="9" max="9" width="11.140625" style="19" customWidth="1"/>
    <col min="10" max="10" width="10.7109375" style="19" customWidth="1"/>
    <col min="11" max="11" width="70" style="19" customWidth="1"/>
    <col min="12" max="12" width="11.85546875" style="19" customWidth="1"/>
    <col min="13" max="256" width="9.140625" style="19"/>
    <col min="257" max="257" width="5" style="19" customWidth="1"/>
    <col min="258" max="258" width="10.7109375" style="19" customWidth="1"/>
    <col min="259" max="259" width="21.5703125" style="19" customWidth="1"/>
    <col min="260" max="260" width="8.28515625" style="19" customWidth="1"/>
    <col min="261" max="261" width="19.42578125" style="19" customWidth="1"/>
    <col min="262" max="262" width="9.140625" style="19"/>
    <col min="263" max="263" width="9" style="19" customWidth="1"/>
    <col min="264" max="264" width="8.28515625" style="19" customWidth="1"/>
    <col min="265" max="265" width="11.140625" style="19" customWidth="1"/>
    <col min="266" max="266" width="10.7109375" style="19" customWidth="1"/>
    <col min="267" max="267" width="70" style="19" customWidth="1"/>
    <col min="268" max="268" width="11.85546875" style="19" customWidth="1"/>
    <col min="269" max="512" width="9.140625" style="19"/>
    <col min="513" max="513" width="5" style="19" customWidth="1"/>
    <col min="514" max="514" width="10.7109375" style="19" customWidth="1"/>
    <col min="515" max="515" width="21.5703125" style="19" customWidth="1"/>
    <col min="516" max="516" width="8.28515625" style="19" customWidth="1"/>
    <col min="517" max="517" width="19.42578125" style="19" customWidth="1"/>
    <col min="518" max="518" width="9.140625" style="19"/>
    <col min="519" max="519" width="9" style="19" customWidth="1"/>
    <col min="520" max="520" width="8.28515625" style="19" customWidth="1"/>
    <col min="521" max="521" width="11.140625" style="19" customWidth="1"/>
    <col min="522" max="522" width="10.7109375" style="19" customWidth="1"/>
    <col min="523" max="523" width="70" style="19" customWidth="1"/>
    <col min="524" max="524" width="11.85546875" style="19" customWidth="1"/>
    <col min="525" max="768" width="9.140625" style="19"/>
    <col min="769" max="769" width="5" style="19" customWidth="1"/>
    <col min="770" max="770" width="10.7109375" style="19" customWidth="1"/>
    <col min="771" max="771" width="21.5703125" style="19" customWidth="1"/>
    <col min="772" max="772" width="8.28515625" style="19" customWidth="1"/>
    <col min="773" max="773" width="19.42578125" style="19" customWidth="1"/>
    <col min="774" max="774" width="9.140625" style="19"/>
    <col min="775" max="775" width="9" style="19" customWidth="1"/>
    <col min="776" max="776" width="8.28515625" style="19" customWidth="1"/>
    <col min="777" max="777" width="11.140625" style="19" customWidth="1"/>
    <col min="778" max="778" width="10.7109375" style="19" customWidth="1"/>
    <col min="779" max="779" width="70" style="19" customWidth="1"/>
    <col min="780" max="780" width="11.85546875" style="19" customWidth="1"/>
    <col min="781" max="1024" width="9.140625" style="19"/>
    <col min="1025" max="1025" width="5" style="19" customWidth="1"/>
    <col min="1026" max="1026" width="10.7109375" style="19" customWidth="1"/>
    <col min="1027" max="1027" width="21.5703125" style="19" customWidth="1"/>
    <col min="1028" max="1028" width="8.28515625" style="19" customWidth="1"/>
    <col min="1029" max="1029" width="19.42578125" style="19" customWidth="1"/>
    <col min="1030" max="1030" width="9.140625" style="19"/>
    <col min="1031" max="1031" width="9" style="19" customWidth="1"/>
    <col min="1032" max="1032" width="8.28515625" style="19" customWidth="1"/>
    <col min="1033" max="1033" width="11.140625" style="19" customWidth="1"/>
    <col min="1034" max="1034" width="10.7109375" style="19" customWidth="1"/>
    <col min="1035" max="1035" width="70" style="19" customWidth="1"/>
    <col min="1036" max="1036" width="11.85546875" style="19" customWidth="1"/>
    <col min="1037" max="1280" width="9.140625" style="19"/>
    <col min="1281" max="1281" width="5" style="19" customWidth="1"/>
    <col min="1282" max="1282" width="10.7109375" style="19" customWidth="1"/>
    <col min="1283" max="1283" width="21.5703125" style="19" customWidth="1"/>
    <col min="1284" max="1284" width="8.28515625" style="19" customWidth="1"/>
    <col min="1285" max="1285" width="19.42578125" style="19" customWidth="1"/>
    <col min="1286" max="1286" width="9.140625" style="19"/>
    <col min="1287" max="1287" width="9" style="19" customWidth="1"/>
    <col min="1288" max="1288" width="8.28515625" style="19" customWidth="1"/>
    <col min="1289" max="1289" width="11.140625" style="19" customWidth="1"/>
    <col min="1290" max="1290" width="10.7109375" style="19" customWidth="1"/>
    <col min="1291" max="1291" width="70" style="19" customWidth="1"/>
    <col min="1292" max="1292" width="11.85546875" style="19" customWidth="1"/>
    <col min="1293" max="1536" width="9.140625" style="19"/>
    <col min="1537" max="1537" width="5" style="19" customWidth="1"/>
    <col min="1538" max="1538" width="10.7109375" style="19" customWidth="1"/>
    <col min="1539" max="1539" width="21.5703125" style="19" customWidth="1"/>
    <col min="1540" max="1540" width="8.28515625" style="19" customWidth="1"/>
    <col min="1541" max="1541" width="19.42578125" style="19" customWidth="1"/>
    <col min="1542" max="1542" width="9.140625" style="19"/>
    <col min="1543" max="1543" width="9" style="19" customWidth="1"/>
    <col min="1544" max="1544" width="8.28515625" style="19" customWidth="1"/>
    <col min="1545" max="1545" width="11.140625" style="19" customWidth="1"/>
    <col min="1546" max="1546" width="10.7109375" style="19" customWidth="1"/>
    <col min="1547" max="1547" width="70" style="19" customWidth="1"/>
    <col min="1548" max="1548" width="11.85546875" style="19" customWidth="1"/>
    <col min="1549" max="1792" width="9.140625" style="19"/>
    <col min="1793" max="1793" width="5" style="19" customWidth="1"/>
    <col min="1794" max="1794" width="10.7109375" style="19" customWidth="1"/>
    <col min="1795" max="1795" width="21.5703125" style="19" customWidth="1"/>
    <col min="1796" max="1796" width="8.28515625" style="19" customWidth="1"/>
    <col min="1797" max="1797" width="19.42578125" style="19" customWidth="1"/>
    <col min="1798" max="1798" width="9.140625" style="19"/>
    <col min="1799" max="1799" width="9" style="19" customWidth="1"/>
    <col min="1800" max="1800" width="8.28515625" style="19" customWidth="1"/>
    <col min="1801" max="1801" width="11.140625" style="19" customWidth="1"/>
    <col min="1802" max="1802" width="10.7109375" style="19" customWidth="1"/>
    <col min="1803" max="1803" width="70" style="19" customWidth="1"/>
    <col min="1804" max="1804" width="11.85546875" style="19" customWidth="1"/>
    <col min="1805" max="2048" width="9.140625" style="19"/>
    <col min="2049" max="2049" width="5" style="19" customWidth="1"/>
    <col min="2050" max="2050" width="10.7109375" style="19" customWidth="1"/>
    <col min="2051" max="2051" width="21.5703125" style="19" customWidth="1"/>
    <col min="2052" max="2052" width="8.28515625" style="19" customWidth="1"/>
    <col min="2053" max="2053" width="19.42578125" style="19" customWidth="1"/>
    <col min="2054" max="2054" width="9.140625" style="19"/>
    <col min="2055" max="2055" width="9" style="19" customWidth="1"/>
    <col min="2056" max="2056" width="8.28515625" style="19" customWidth="1"/>
    <col min="2057" max="2057" width="11.140625" style="19" customWidth="1"/>
    <col min="2058" max="2058" width="10.7109375" style="19" customWidth="1"/>
    <col min="2059" max="2059" width="70" style="19" customWidth="1"/>
    <col min="2060" max="2060" width="11.85546875" style="19" customWidth="1"/>
    <col min="2061" max="2304" width="9.140625" style="19"/>
    <col min="2305" max="2305" width="5" style="19" customWidth="1"/>
    <col min="2306" max="2306" width="10.7109375" style="19" customWidth="1"/>
    <col min="2307" max="2307" width="21.5703125" style="19" customWidth="1"/>
    <col min="2308" max="2308" width="8.28515625" style="19" customWidth="1"/>
    <col min="2309" max="2309" width="19.42578125" style="19" customWidth="1"/>
    <col min="2310" max="2310" width="9.140625" style="19"/>
    <col min="2311" max="2311" width="9" style="19" customWidth="1"/>
    <col min="2312" max="2312" width="8.28515625" style="19" customWidth="1"/>
    <col min="2313" max="2313" width="11.140625" style="19" customWidth="1"/>
    <col min="2314" max="2314" width="10.7109375" style="19" customWidth="1"/>
    <col min="2315" max="2315" width="70" style="19" customWidth="1"/>
    <col min="2316" max="2316" width="11.85546875" style="19" customWidth="1"/>
    <col min="2317" max="2560" width="9.140625" style="19"/>
    <col min="2561" max="2561" width="5" style="19" customWidth="1"/>
    <col min="2562" max="2562" width="10.7109375" style="19" customWidth="1"/>
    <col min="2563" max="2563" width="21.5703125" style="19" customWidth="1"/>
    <col min="2564" max="2564" width="8.28515625" style="19" customWidth="1"/>
    <col min="2565" max="2565" width="19.42578125" style="19" customWidth="1"/>
    <col min="2566" max="2566" width="9.140625" style="19"/>
    <col min="2567" max="2567" width="9" style="19" customWidth="1"/>
    <col min="2568" max="2568" width="8.28515625" style="19" customWidth="1"/>
    <col min="2569" max="2569" width="11.140625" style="19" customWidth="1"/>
    <col min="2570" max="2570" width="10.7109375" style="19" customWidth="1"/>
    <col min="2571" max="2571" width="70" style="19" customWidth="1"/>
    <col min="2572" max="2572" width="11.85546875" style="19" customWidth="1"/>
    <col min="2573" max="2816" width="9.140625" style="19"/>
    <col min="2817" max="2817" width="5" style="19" customWidth="1"/>
    <col min="2818" max="2818" width="10.7109375" style="19" customWidth="1"/>
    <col min="2819" max="2819" width="21.5703125" style="19" customWidth="1"/>
    <col min="2820" max="2820" width="8.28515625" style="19" customWidth="1"/>
    <col min="2821" max="2821" width="19.42578125" style="19" customWidth="1"/>
    <col min="2822" max="2822" width="9.140625" style="19"/>
    <col min="2823" max="2823" width="9" style="19" customWidth="1"/>
    <col min="2824" max="2824" width="8.28515625" style="19" customWidth="1"/>
    <col min="2825" max="2825" width="11.140625" style="19" customWidth="1"/>
    <col min="2826" max="2826" width="10.7109375" style="19" customWidth="1"/>
    <col min="2827" max="2827" width="70" style="19" customWidth="1"/>
    <col min="2828" max="2828" width="11.85546875" style="19" customWidth="1"/>
    <col min="2829" max="3072" width="9.140625" style="19"/>
    <col min="3073" max="3073" width="5" style="19" customWidth="1"/>
    <col min="3074" max="3074" width="10.7109375" style="19" customWidth="1"/>
    <col min="3075" max="3075" width="21.5703125" style="19" customWidth="1"/>
    <col min="3076" max="3076" width="8.28515625" style="19" customWidth="1"/>
    <col min="3077" max="3077" width="19.42578125" style="19" customWidth="1"/>
    <col min="3078" max="3078" width="9.140625" style="19"/>
    <col min="3079" max="3079" width="9" style="19" customWidth="1"/>
    <col min="3080" max="3080" width="8.28515625" style="19" customWidth="1"/>
    <col min="3081" max="3081" width="11.140625" style="19" customWidth="1"/>
    <col min="3082" max="3082" width="10.7109375" style="19" customWidth="1"/>
    <col min="3083" max="3083" width="70" style="19" customWidth="1"/>
    <col min="3084" max="3084" width="11.85546875" style="19" customWidth="1"/>
    <col min="3085" max="3328" width="9.140625" style="19"/>
    <col min="3329" max="3329" width="5" style="19" customWidth="1"/>
    <col min="3330" max="3330" width="10.7109375" style="19" customWidth="1"/>
    <col min="3331" max="3331" width="21.5703125" style="19" customWidth="1"/>
    <col min="3332" max="3332" width="8.28515625" style="19" customWidth="1"/>
    <col min="3333" max="3333" width="19.42578125" style="19" customWidth="1"/>
    <col min="3334" max="3334" width="9.140625" style="19"/>
    <col min="3335" max="3335" width="9" style="19" customWidth="1"/>
    <col min="3336" max="3336" width="8.28515625" style="19" customWidth="1"/>
    <col min="3337" max="3337" width="11.140625" style="19" customWidth="1"/>
    <col min="3338" max="3338" width="10.7109375" style="19" customWidth="1"/>
    <col min="3339" max="3339" width="70" style="19" customWidth="1"/>
    <col min="3340" max="3340" width="11.85546875" style="19" customWidth="1"/>
    <col min="3341" max="3584" width="9.140625" style="19"/>
    <col min="3585" max="3585" width="5" style="19" customWidth="1"/>
    <col min="3586" max="3586" width="10.7109375" style="19" customWidth="1"/>
    <col min="3587" max="3587" width="21.5703125" style="19" customWidth="1"/>
    <col min="3588" max="3588" width="8.28515625" style="19" customWidth="1"/>
    <col min="3589" max="3589" width="19.42578125" style="19" customWidth="1"/>
    <col min="3590" max="3590" width="9.140625" style="19"/>
    <col min="3591" max="3591" width="9" style="19" customWidth="1"/>
    <col min="3592" max="3592" width="8.28515625" style="19" customWidth="1"/>
    <col min="3593" max="3593" width="11.140625" style="19" customWidth="1"/>
    <col min="3594" max="3594" width="10.7109375" style="19" customWidth="1"/>
    <col min="3595" max="3595" width="70" style="19" customWidth="1"/>
    <col min="3596" max="3596" width="11.85546875" style="19" customWidth="1"/>
    <col min="3597" max="3840" width="9.140625" style="19"/>
    <col min="3841" max="3841" width="5" style="19" customWidth="1"/>
    <col min="3842" max="3842" width="10.7109375" style="19" customWidth="1"/>
    <col min="3843" max="3843" width="21.5703125" style="19" customWidth="1"/>
    <col min="3844" max="3844" width="8.28515625" style="19" customWidth="1"/>
    <col min="3845" max="3845" width="19.42578125" style="19" customWidth="1"/>
    <col min="3846" max="3846" width="9.140625" style="19"/>
    <col min="3847" max="3847" width="9" style="19" customWidth="1"/>
    <col min="3848" max="3848" width="8.28515625" style="19" customWidth="1"/>
    <col min="3849" max="3849" width="11.140625" style="19" customWidth="1"/>
    <col min="3850" max="3850" width="10.7109375" style="19" customWidth="1"/>
    <col min="3851" max="3851" width="70" style="19" customWidth="1"/>
    <col min="3852" max="3852" width="11.85546875" style="19" customWidth="1"/>
    <col min="3853" max="4096" width="9.140625" style="19"/>
    <col min="4097" max="4097" width="5" style="19" customWidth="1"/>
    <col min="4098" max="4098" width="10.7109375" style="19" customWidth="1"/>
    <col min="4099" max="4099" width="21.5703125" style="19" customWidth="1"/>
    <col min="4100" max="4100" width="8.28515625" style="19" customWidth="1"/>
    <col min="4101" max="4101" width="19.42578125" style="19" customWidth="1"/>
    <col min="4102" max="4102" width="9.140625" style="19"/>
    <col min="4103" max="4103" width="9" style="19" customWidth="1"/>
    <col min="4104" max="4104" width="8.28515625" style="19" customWidth="1"/>
    <col min="4105" max="4105" width="11.140625" style="19" customWidth="1"/>
    <col min="4106" max="4106" width="10.7109375" style="19" customWidth="1"/>
    <col min="4107" max="4107" width="70" style="19" customWidth="1"/>
    <col min="4108" max="4108" width="11.85546875" style="19" customWidth="1"/>
    <col min="4109" max="4352" width="9.140625" style="19"/>
    <col min="4353" max="4353" width="5" style="19" customWidth="1"/>
    <col min="4354" max="4354" width="10.7109375" style="19" customWidth="1"/>
    <col min="4355" max="4355" width="21.5703125" style="19" customWidth="1"/>
    <col min="4356" max="4356" width="8.28515625" style="19" customWidth="1"/>
    <col min="4357" max="4357" width="19.42578125" style="19" customWidth="1"/>
    <col min="4358" max="4358" width="9.140625" style="19"/>
    <col min="4359" max="4359" width="9" style="19" customWidth="1"/>
    <col min="4360" max="4360" width="8.28515625" style="19" customWidth="1"/>
    <col min="4361" max="4361" width="11.140625" style="19" customWidth="1"/>
    <col min="4362" max="4362" width="10.7109375" style="19" customWidth="1"/>
    <col min="4363" max="4363" width="70" style="19" customWidth="1"/>
    <col min="4364" max="4364" width="11.85546875" style="19" customWidth="1"/>
    <col min="4365" max="4608" width="9.140625" style="19"/>
    <col min="4609" max="4609" width="5" style="19" customWidth="1"/>
    <col min="4610" max="4610" width="10.7109375" style="19" customWidth="1"/>
    <col min="4611" max="4611" width="21.5703125" style="19" customWidth="1"/>
    <col min="4612" max="4612" width="8.28515625" style="19" customWidth="1"/>
    <col min="4613" max="4613" width="19.42578125" style="19" customWidth="1"/>
    <col min="4614" max="4614" width="9.140625" style="19"/>
    <col min="4615" max="4615" width="9" style="19" customWidth="1"/>
    <col min="4616" max="4616" width="8.28515625" style="19" customWidth="1"/>
    <col min="4617" max="4617" width="11.140625" style="19" customWidth="1"/>
    <col min="4618" max="4618" width="10.7109375" style="19" customWidth="1"/>
    <col min="4619" max="4619" width="70" style="19" customWidth="1"/>
    <col min="4620" max="4620" width="11.85546875" style="19" customWidth="1"/>
    <col min="4621" max="4864" width="9.140625" style="19"/>
    <col min="4865" max="4865" width="5" style="19" customWidth="1"/>
    <col min="4866" max="4866" width="10.7109375" style="19" customWidth="1"/>
    <col min="4867" max="4867" width="21.5703125" style="19" customWidth="1"/>
    <col min="4868" max="4868" width="8.28515625" style="19" customWidth="1"/>
    <col min="4869" max="4869" width="19.42578125" style="19" customWidth="1"/>
    <col min="4870" max="4870" width="9.140625" style="19"/>
    <col min="4871" max="4871" width="9" style="19" customWidth="1"/>
    <col min="4872" max="4872" width="8.28515625" style="19" customWidth="1"/>
    <col min="4873" max="4873" width="11.140625" style="19" customWidth="1"/>
    <col min="4874" max="4874" width="10.7109375" style="19" customWidth="1"/>
    <col min="4875" max="4875" width="70" style="19" customWidth="1"/>
    <col min="4876" max="4876" width="11.85546875" style="19" customWidth="1"/>
    <col min="4877" max="5120" width="9.140625" style="19"/>
    <col min="5121" max="5121" width="5" style="19" customWidth="1"/>
    <col min="5122" max="5122" width="10.7109375" style="19" customWidth="1"/>
    <col min="5123" max="5123" width="21.5703125" style="19" customWidth="1"/>
    <col min="5124" max="5124" width="8.28515625" style="19" customWidth="1"/>
    <col min="5125" max="5125" width="19.42578125" style="19" customWidth="1"/>
    <col min="5126" max="5126" width="9.140625" style="19"/>
    <col min="5127" max="5127" width="9" style="19" customWidth="1"/>
    <col min="5128" max="5128" width="8.28515625" style="19" customWidth="1"/>
    <col min="5129" max="5129" width="11.140625" style="19" customWidth="1"/>
    <col min="5130" max="5130" width="10.7109375" style="19" customWidth="1"/>
    <col min="5131" max="5131" width="70" style="19" customWidth="1"/>
    <col min="5132" max="5132" width="11.85546875" style="19" customWidth="1"/>
    <col min="5133" max="5376" width="9.140625" style="19"/>
    <col min="5377" max="5377" width="5" style="19" customWidth="1"/>
    <col min="5378" max="5378" width="10.7109375" style="19" customWidth="1"/>
    <col min="5379" max="5379" width="21.5703125" style="19" customWidth="1"/>
    <col min="5380" max="5380" width="8.28515625" style="19" customWidth="1"/>
    <col min="5381" max="5381" width="19.42578125" style="19" customWidth="1"/>
    <col min="5382" max="5382" width="9.140625" style="19"/>
    <col min="5383" max="5383" width="9" style="19" customWidth="1"/>
    <col min="5384" max="5384" width="8.28515625" style="19" customWidth="1"/>
    <col min="5385" max="5385" width="11.140625" style="19" customWidth="1"/>
    <col min="5386" max="5386" width="10.7109375" style="19" customWidth="1"/>
    <col min="5387" max="5387" width="70" style="19" customWidth="1"/>
    <col min="5388" max="5388" width="11.85546875" style="19" customWidth="1"/>
    <col min="5389" max="5632" width="9.140625" style="19"/>
    <col min="5633" max="5633" width="5" style="19" customWidth="1"/>
    <col min="5634" max="5634" width="10.7109375" style="19" customWidth="1"/>
    <col min="5635" max="5635" width="21.5703125" style="19" customWidth="1"/>
    <col min="5636" max="5636" width="8.28515625" style="19" customWidth="1"/>
    <col min="5637" max="5637" width="19.42578125" style="19" customWidth="1"/>
    <col min="5638" max="5638" width="9.140625" style="19"/>
    <col min="5639" max="5639" width="9" style="19" customWidth="1"/>
    <col min="5640" max="5640" width="8.28515625" style="19" customWidth="1"/>
    <col min="5641" max="5641" width="11.140625" style="19" customWidth="1"/>
    <col min="5642" max="5642" width="10.7109375" style="19" customWidth="1"/>
    <col min="5643" max="5643" width="70" style="19" customWidth="1"/>
    <col min="5644" max="5644" width="11.85546875" style="19" customWidth="1"/>
    <col min="5645" max="5888" width="9.140625" style="19"/>
    <col min="5889" max="5889" width="5" style="19" customWidth="1"/>
    <col min="5890" max="5890" width="10.7109375" style="19" customWidth="1"/>
    <col min="5891" max="5891" width="21.5703125" style="19" customWidth="1"/>
    <col min="5892" max="5892" width="8.28515625" style="19" customWidth="1"/>
    <col min="5893" max="5893" width="19.42578125" style="19" customWidth="1"/>
    <col min="5894" max="5894" width="9.140625" style="19"/>
    <col min="5895" max="5895" width="9" style="19" customWidth="1"/>
    <col min="5896" max="5896" width="8.28515625" style="19" customWidth="1"/>
    <col min="5897" max="5897" width="11.140625" style="19" customWidth="1"/>
    <col min="5898" max="5898" width="10.7109375" style="19" customWidth="1"/>
    <col min="5899" max="5899" width="70" style="19" customWidth="1"/>
    <col min="5900" max="5900" width="11.85546875" style="19" customWidth="1"/>
    <col min="5901" max="6144" width="9.140625" style="19"/>
    <col min="6145" max="6145" width="5" style="19" customWidth="1"/>
    <col min="6146" max="6146" width="10.7109375" style="19" customWidth="1"/>
    <col min="6147" max="6147" width="21.5703125" style="19" customWidth="1"/>
    <col min="6148" max="6148" width="8.28515625" style="19" customWidth="1"/>
    <col min="6149" max="6149" width="19.42578125" style="19" customWidth="1"/>
    <col min="6150" max="6150" width="9.140625" style="19"/>
    <col min="6151" max="6151" width="9" style="19" customWidth="1"/>
    <col min="6152" max="6152" width="8.28515625" style="19" customWidth="1"/>
    <col min="6153" max="6153" width="11.140625" style="19" customWidth="1"/>
    <col min="6154" max="6154" width="10.7109375" style="19" customWidth="1"/>
    <col min="6155" max="6155" width="70" style="19" customWidth="1"/>
    <col min="6156" max="6156" width="11.85546875" style="19" customWidth="1"/>
    <col min="6157" max="6400" width="9.140625" style="19"/>
    <col min="6401" max="6401" width="5" style="19" customWidth="1"/>
    <col min="6402" max="6402" width="10.7109375" style="19" customWidth="1"/>
    <col min="6403" max="6403" width="21.5703125" style="19" customWidth="1"/>
    <col min="6404" max="6404" width="8.28515625" style="19" customWidth="1"/>
    <col min="6405" max="6405" width="19.42578125" style="19" customWidth="1"/>
    <col min="6406" max="6406" width="9.140625" style="19"/>
    <col min="6407" max="6407" width="9" style="19" customWidth="1"/>
    <col min="6408" max="6408" width="8.28515625" style="19" customWidth="1"/>
    <col min="6409" max="6409" width="11.140625" style="19" customWidth="1"/>
    <col min="6410" max="6410" width="10.7109375" style="19" customWidth="1"/>
    <col min="6411" max="6411" width="70" style="19" customWidth="1"/>
    <col min="6412" max="6412" width="11.85546875" style="19" customWidth="1"/>
    <col min="6413" max="6656" width="9.140625" style="19"/>
    <col min="6657" max="6657" width="5" style="19" customWidth="1"/>
    <col min="6658" max="6658" width="10.7109375" style="19" customWidth="1"/>
    <col min="6659" max="6659" width="21.5703125" style="19" customWidth="1"/>
    <col min="6660" max="6660" width="8.28515625" style="19" customWidth="1"/>
    <col min="6661" max="6661" width="19.42578125" style="19" customWidth="1"/>
    <col min="6662" max="6662" width="9.140625" style="19"/>
    <col min="6663" max="6663" width="9" style="19" customWidth="1"/>
    <col min="6664" max="6664" width="8.28515625" style="19" customWidth="1"/>
    <col min="6665" max="6665" width="11.140625" style="19" customWidth="1"/>
    <col min="6666" max="6666" width="10.7109375" style="19" customWidth="1"/>
    <col min="6667" max="6667" width="70" style="19" customWidth="1"/>
    <col min="6668" max="6668" width="11.85546875" style="19" customWidth="1"/>
    <col min="6669" max="6912" width="9.140625" style="19"/>
    <col min="6913" max="6913" width="5" style="19" customWidth="1"/>
    <col min="6914" max="6914" width="10.7109375" style="19" customWidth="1"/>
    <col min="6915" max="6915" width="21.5703125" style="19" customWidth="1"/>
    <col min="6916" max="6916" width="8.28515625" style="19" customWidth="1"/>
    <col min="6917" max="6917" width="19.42578125" style="19" customWidth="1"/>
    <col min="6918" max="6918" width="9.140625" style="19"/>
    <col min="6919" max="6919" width="9" style="19" customWidth="1"/>
    <col min="6920" max="6920" width="8.28515625" style="19" customWidth="1"/>
    <col min="6921" max="6921" width="11.140625" style="19" customWidth="1"/>
    <col min="6922" max="6922" width="10.7109375" style="19" customWidth="1"/>
    <col min="6923" max="6923" width="70" style="19" customWidth="1"/>
    <col min="6924" max="6924" width="11.85546875" style="19" customWidth="1"/>
    <col min="6925" max="7168" width="9.140625" style="19"/>
    <col min="7169" max="7169" width="5" style="19" customWidth="1"/>
    <col min="7170" max="7170" width="10.7109375" style="19" customWidth="1"/>
    <col min="7171" max="7171" width="21.5703125" style="19" customWidth="1"/>
    <col min="7172" max="7172" width="8.28515625" style="19" customWidth="1"/>
    <col min="7173" max="7173" width="19.42578125" style="19" customWidth="1"/>
    <col min="7174" max="7174" width="9.140625" style="19"/>
    <col min="7175" max="7175" width="9" style="19" customWidth="1"/>
    <col min="7176" max="7176" width="8.28515625" style="19" customWidth="1"/>
    <col min="7177" max="7177" width="11.140625" style="19" customWidth="1"/>
    <col min="7178" max="7178" width="10.7109375" style="19" customWidth="1"/>
    <col min="7179" max="7179" width="70" style="19" customWidth="1"/>
    <col min="7180" max="7180" width="11.85546875" style="19" customWidth="1"/>
    <col min="7181" max="7424" width="9.140625" style="19"/>
    <col min="7425" max="7425" width="5" style="19" customWidth="1"/>
    <col min="7426" max="7426" width="10.7109375" style="19" customWidth="1"/>
    <col min="7427" max="7427" width="21.5703125" style="19" customWidth="1"/>
    <col min="7428" max="7428" width="8.28515625" style="19" customWidth="1"/>
    <col min="7429" max="7429" width="19.42578125" style="19" customWidth="1"/>
    <col min="7430" max="7430" width="9.140625" style="19"/>
    <col min="7431" max="7431" width="9" style="19" customWidth="1"/>
    <col min="7432" max="7432" width="8.28515625" style="19" customWidth="1"/>
    <col min="7433" max="7433" width="11.140625" style="19" customWidth="1"/>
    <col min="7434" max="7434" width="10.7109375" style="19" customWidth="1"/>
    <col min="7435" max="7435" width="70" style="19" customWidth="1"/>
    <col min="7436" max="7436" width="11.85546875" style="19" customWidth="1"/>
    <col min="7437" max="7680" width="9.140625" style="19"/>
    <col min="7681" max="7681" width="5" style="19" customWidth="1"/>
    <col min="7682" max="7682" width="10.7109375" style="19" customWidth="1"/>
    <col min="7683" max="7683" width="21.5703125" style="19" customWidth="1"/>
    <col min="7684" max="7684" width="8.28515625" style="19" customWidth="1"/>
    <col min="7685" max="7685" width="19.42578125" style="19" customWidth="1"/>
    <col min="7686" max="7686" width="9.140625" style="19"/>
    <col min="7687" max="7687" width="9" style="19" customWidth="1"/>
    <col min="7688" max="7688" width="8.28515625" style="19" customWidth="1"/>
    <col min="7689" max="7689" width="11.140625" style="19" customWidth="1"/>
    <col min="7690" max="7690" width="10.7109375" style="19" customWidth="1"/>
    <col min="7691" max="7691" width="70" style="19" customWidth="1"/>
    <col min="7692" max="7692" width="11.85546875" style="19" customWidth="1"/>
    <col min="7693" max="7936" width="9.140625" style="19"/>
    <col min="7937" max="7937" width="5" style="19" customWidth="1"/>
    <col min="7938" max="7938" width="10.7109375" style="19" customWidth="1"/>
    <col min="7939" max="7939" width="21.5703125" style="19" customWidth="1"/>
    <col min="7940" max="7940" width="8.28515625" style="19" customWidth="1"/>
    <col min="7941" max="7941" width="19.42578125" style="19" customWidth="1"/>
    <col min="7942" max="7942" width="9.140625" style="19"/>
    <col min="7943" max="7943" width="9" style="19" customWidth="1"/>
    <col min="7944" max="7944" width="8.28515625" style="19" customWidth="1"/>
    <col min="7945" max="7945" width="11.140625" style="19" customWidth="1"/>
    <col min="7946" max="7946" width="10.7109375" style="19" customWidth="1"/>
    <col min="7947" max="7947" width="70" style="19" customWidth="1"/>
    <col min="7948" max="7948" width="11.85546875" style="19" customWidth="1"/>
    <col min="7949" max="8192" width="9.140625" style="19"/>
    <col min="8193" max="8193" width="5" style="19" customWidth="1"/>
    <col min="8194" max="8194" width="10.7109375" style="19" customWidth="1"/>
    <col min="8195" max="8195" width="21.5703125" style="19" customWidth="1"/>
    <col min="8196" max="8196" width="8.28515625" style="19" customWidth="1"/>
    <col min="8197" max="8197" width="19.42578125" style="19" customWidth="1"/>
    <col min="8198" max="8198" width="9.140625" style="19"/>
    <col min="8199" max="8199" width="9" style="19" customWidth="1"/>
    <col min="8200" max="8200" width="8.28515625" style="19" customWidth="1"/>
    <col min="8201" max="8201" width="11.140625" style="19" customWidth="1"/>
    <col min="8202" max="8202" width="10.7109375" style="19" customWidth="1"/>
    <col min="8203" max="8203" width="70" style="19" customWidth="1"/>
    <col min="8204" max="8204" width="11.85546875" style="19" customWidth="1"/>
    <col min="8205" max="8448" width="9.140625" style="19"/>
    <col min="8449" max="8449" width="5" style="19" customWidth="1"/>
    <col min="8450" max="8450" width="10.7109375" style="19" customWidth="1"/>
    <col min="8451" max="8451" width="21.5703125" style="19" customWidth="1"/>
    <col min="8452" max="8452" width="8.28515625" style="19" customWidth="1"/>
    <col min="8453" max="8453" width="19.42578125" style="19" customWidth="1"/>
    <col min="8454" max="8454" width="9.140625" style="19"/>
    <col min="8455" max="8455" width="9" style="19" customWidth="1"/>
    <col min="8456" max="8456" width="8.28515625" style="19" customWidth="1"/>
    <col min="8457" max="8457" width="11.140625" style="19" customWidth="1"/>
    <col min="8458" max="8458" width="10.7109375" style="19" customWidth="1"/>
    <col min="8459" max="8459" width="70" style="19" customWidth="1"/>
    <col min="8460" max="8460" width="11.85546875" style="19" customWidth="1"/>
    <col min="8461" max="8704" width="9.140625" style="19"/>
    <col min="8705" max="8705" width="5" style="19" customWidth="1"/>
    <col min="8706" max="8706" width="10.7109375" style="19" customWidth="1"/>
    <col min="8707" max="8707" width="21.5703125" style="19" customWidth="1"/>
    <col min="8708" max="8708" width="8.28515625" style="19" customWidth="1"/>
    <col min="8709" max="8709" width="19.42578125" style="19" customWidth="1"/>
    <col min="8710" max="8710" width="9.140625" style="19"/>
    <col min="8711" max="8711" width="9" style="19" customWidth="1"/>
    <col min="8712" max="8712" width="8.28515625" style="19" customWidth="1"/>
    <col min="8713" max="8713" width="11.140625" style="19" customWidth="1"/>
    <col min="8714" max="8714" width="10.7109375" style="19" customWidth="1"/>
    <col min="8715" max="8715" width="70" style="19" customWidth="1"/>
    <col min="8716" max="8716" width="11.85546875" style="19" customWidth="1"/>
    <col min="8717" max="8960" width="9.140625" style="19"/>
    <col min="8961" max="8961" width="5" style="19" customWidth="1"/>
    <col min="8962" max="8962" width="10.7109375" style="19" customWidth="1"/>
    <col min="8963" max="8963" width="21.5703125" style="19" customWidth="1"/>
    <col min="8964" max="8964" width="8.28515625" style="19" customWidth="1"/>
    <col min="8965" max="8965" width="19.42578125" style="19" customWidth="1"/>
    <col min="8966" max="8966" width="9.140625" style="19"/>
    <col min="8967" max="8967" width="9" style="19" customWidth="1"/>
    <col min="8968" max="8968" width="8.28515625" style="19" customWidth="1"/>
    <col min="8969" max="8969" width="11.140625" style="19" customWidth="1"/>
    <col min="8970" max="8970" width="10.7109375" style="19" customWidth="1"/>
    <col min="8971" max="8971" width="70" style="19" customWidth="1"/>
    <col min="8972" max="8972" width="11.85546875" style="19" customWidth="1"/>
    <col min="8973" max="9216" width="9.140625" style="19"/>
    <col min="9217" max="9217" width="5" style="19" customWidth="1"/>
    <col min="9218" max="9218" width="10.7109375" style="19" customWidth="1"/>
    <col min="9219" max="9219" width="21.5703125" style="19" customWidth="1"/>
    <col min="9220" max="9220" width="8.28515625" style="19" customWidth="1"/>
    <col min="9221" max="9221" width="19.42578125" style="19" customWidth="1"/>
    <col min="9222" max="9222" width="9.140625" style="19"/>
    <col min="9223" max="9223" width="9" style="19" customWidth="1"/>
    <col min="9224" max="9224" width="8.28515625" style="19" customWidth="1"/>
    <col min="9225" max="9225" width="11.140625" style="19" customWidth="1"/>
    <col min="9226" max="9226" width="10.7109375" style="19" customWidth="1"/>
    <col min="9227" max="9227" width="70" style="19" customWidth="1"/>
    <col min="9228" max="9228" width="11.85546875" style="19" customWidth="1"/>
    <col min="9229" max="9472" width="9.140625" style="19"/>
    <col min="9473" max="9473" width="5" style="19" customWidth="1"/>
    <col min="9474" max="9474" width="10.7109375" style="19" customWidth="1"/>
    <col min="9475" max="9475" width="21.5703125" style="19" customWidth="1"/>
    <col min="9476" max="9476" width="8.28515625" style="19" customWidth="1"/>
    <col min="9477" max="9477" width="19.42578125" style="19" customWidth="1"/>
    <col min="9478" max="9478" width="9.140625" style="19"/>
    <col min="9479" max="9479" width="9" style="19" customWidth="1"/>
    <col min="9480" max="9480" width="8.28515625" style="19" customWidth="1"/>
    <col min="9481" max="9481" width="11.140625" style="19" customWidth="1"/>
    <col min="9482" max="9482" width="10.7109375" style="19" customWidth="1"/>
    <col min="9483" max="9483" width="70" style="19" customWidth="1"/>
    <col min="9484" max="9484" width="11.85546875" style="19" customWidth="1"/>
    <col min="9485" max="9728" width="9.140625" style="19"/>
    <col min="9729" max="9729" width="5" style="19" customWidth="1"/>
    <col min="9730" max="9730" width="10.7109375" style="19" customWidth="1"/>
    <col min="9731" max="9731" width="21.5703125" style="19" customWidth="1"/>
    <col min="9732" max="9732" width="8.28515625" style="19" customWidth="1"/>
    <col min="9733" max="9733" width="19.42578125" style="19" customWidth="1"/>
    <col min="9734" max="9734" width="9.140625" style="19"/>
    <col min="9735" max="9735" width="9" style="19" customWidth="1"/>
    <col min="9736" max="9736" width="8.28515625" style="19" customWidth="1"/>
    <col min="9737" max="9737" width="11.140625" style="19" customWidth="1"/>
    <col min="9738" max="9738" width="10.7109375" style="19" customWidth="1"/>
    <col min="9739" max="9739" width="70" style="19" customWidth="1"/>
    <col min="9740" max="9740" width="11.85546875" style="19" customWidth="1"/>
    <col min="9741" max="9984" width="9.140625" style="19"/>
    <col min="9985" max="9985" width="5" style="19" customWidth="1"/>
    <col min="9986" max="9986" width="10.7109375" style="19" customWidth="1"/>
    <col min="9987" max="9987" width="21.5703125" style="19" customWidth="1"/>
    <col min="9988" max="9988" width="8.28515625" style="19" customWidth="1"/>
    <col min="9989" max="9989" width="19.42578125" style="19" customWidth="1"/>
    <col min="9990" max="9990" width="9.140625" style="19"/>
    <col min="9991" max="9991" width="9" style="19" customWidth="1"/>
    <col min="9992" max="9992" width="8.28515625" style="19" customWidth="1"/>
    <col min="9993" max="9993" width="11.140625" style="19" customWidth="1"/>
    <col min="9994" max="9994" width="10.7109375" style="19" customWidth="1"/>
    <col min="9995" max="9995" width="70" style="19" customWidth="1"/>
    <col min="9996" max="9996" width="11.85546875" style="19" customWidth="1"/>
    <col min="9997" max="10240" width="9.140625" style="19"/>
    <col min="10241" max="10241" width="5" style="19" customWidth="1"/>
    <col min="10242" max="10242" width="10.7109375" style="19" customWidth="1"/>
    <col min="10243" max="10243" width="21.5703125" style="19" customWidth="1"/>
    <col min="10244" max="10244" width="8.28515625" style="19" customWidth="1"/>
    <col min="10245" max="10245" width="19.42578125" style="19" customWidth="1"/>
    <col min="10246" max="10246" width="9.140625" style="19"/>
    <col min="10247" max="10247" width="9" style="19" customWidth="1"/>
    <col min="10248" max="10248" width="8.28515625" style="19" customWidth="1"/>
    <col min="10249" max="10249" width="11.140625" style="19" customWidth="1"/>
    <col min="10250" max="10250" width="10.7109375" style="19" customWidth="1"/>
    <col min="10251" max="10251" width="70" style="19" customWidth="1"/>
    <col min="10252" max="10252" width="11.85546875" style="19" customWidth="1"/>
    <col min="10253" max="10496" width="9.140625" style="19"/>
    <col min="10497" max="10497" width="5" style="19" customWidth="1"/>
    <col min="10498" max="10498" width="10.7109375" style="19" customWidth="1"/>
    <col min="10499" max="10499" width="21.5703125" style="19" customWidth="1"/>
    <col min="10500" max="10500" width="8.28515625" style="19" customWidth="1"/>
    <col min="10501" max="10501" width="19.42578125" style="19" customWidth="1"/>
    <col min="10502" max="10502" width="9.140625" style="19"/>
    <col min="10503" max="10503" width="9" style="19" customWidth="1"/>
    <col min="10504" max="10504" width="8.28515625" style="19" customWidth="1"/>
    <col min="10505" max="10505" width="11.140625" style="19" customWidth="1"/>
    <col min="10506" max="10506" width="10.7109375" style="19" customWidth="1"/>
    <col min="10507" max="10507" width="70" style="19" customWidth="1"/>
    <col min="10508" max="10508" width="11.85546875" style="19" customWidth="1"/>
    <col min="10509" max="10752" width="9.140625" style="19"/>
    <col min="10753" max="10753" width="5" style="19" customWidth="1"/>
    <col min="10754" max="10754" width="10.7109375" style="19" customWidth="1"/>
    <col min="10755" max="10755" width="21.5703125" style="19" customWidth="1"/>
    <col min="10756" max="10756" width="8.28515625" style="19" customWidth="1"/>
    <col min="10757" max="10757" width="19.42578125" style="19" customWidth="1"/>
    <col min="10758" max="10758" width="9.140625" style="19"/>
    <col min="10759" max="10759" width="9" style="19" customWidth="1"/>
    <col min="10760" max="10760" width="8.28515625" style="19" customWidth="1"/>
    <col min="10761" max="10761" width="11.140625" style="19" customWidth="1"/>
    <col min="10762" max="10762" width="10.7109375" style="19" customWidth="1"/>
    <col min="10763" max="10763" width="70" style="19" customWidth="1"/>
    <col min="10764" max="10764" width="11.85546875" style="19" customWidth="1"/>
    <col min="10765" max="11008" width="9.140625" style="19"/>
    <col min="11009" max="11009" width="5" style="19" customWidth="1"/>
    <col min="11010" max="11010" width="10.7109375" style="19" customWidth="1"/>
    <col min="11011" max="11011" width="21.5703125" style="19" customWidth="1"/>
    <col min="11012" max="11012" width="8.28515625" style="19" customWidth="1"/>
    <col min="11013" max="11013" width="19.42578125" style="19" customWidth="1"/>
    <col min="11014" max="11014" width="9.140625" style="19"/>
    <col min="11015" max="11015" width="9" style="19" customWidth="1"/>
    <col min="11016" max="11016" width="8.28515625" style="19" customWidth="1"/>
    <col min="11017" max="11017" width="11.140625" style="19" customWidth="1"/>
    <col min="11018" max="11018" width="10.7109375" style="19" customWidth="1"/>
    <col min="11019" max="11019" width="70" style="19" customWidth="1"/>
    <col min="11020" max="11020" width="11.85546875" style="19" customWidth="1"/>
    <col min="11021" max="11264" width="9.140625" style="19"/>
    <col min="11265" max="11265" width="5" style="19" customWidth="1"/>
    <col min="11266" max="11266" width="10.7109375" style="19" customWidth="1"/>
    <col min="11267" max="11267" width="21.5703125" style="19" customWidth="1"/>
    <col min="11268" max="11268" width="8.28515625" style="19" customWidth="1"/>
    <col min="11269" max="11269" width="19.42578125" style="19" customWidth="1"/>
    <col min="11270" max="11270" width="9.140625" style="19"/>
    <col min="11271" max="11271" width="9" style="19" customWidth="1"/>
    <col min="11272" max="11272" width="8.28515625" style="19" customWidth="1"/>
    <col min="11273" max="11273" width="11.140625" style="19" customWidth="1"/>
    <col min="11274" max="11274" width="10.7109375" style="19" customWidth="1"/>
    <col min="11275" max="11275" width="70" style="19" customWidth="1"/>
    <col min="11276" max="11276" width="11.85546875" style="19" customWidth="1"/>
    <col min="11277" max="11520" width="9.140625" style="19"/>
    <col min="11521" max="11521" width="5" style="19" customWidth="1"/>
    <col min="11522" max="11522" width="10.7109375" style="19" customWidth="1"/>
    <col min="11523" max="11523" width="21.5703125" style="19" customWidth="1"/>
    <col min="11524" max="11524" width="8.28515625" style="19" customWidth="1"/>
    <col min="11525" max="11525" width="19.42578125" style="19" customWidth="1"/>
    <col min="11526" max="11526" width="9.140625" style="19"/>
    <col min="11527" max="11527" width="9" style="19" customWidth="1"/>
    <col min="11528" max="11528" width="8.28515625" style="19" customWidth="1"/>
    <col min="11529" max="11529" width="11.140625" style="19" customWidth="1"/>
    <col min="11530" max="11530" width="10.7109375" style="19" customWidth="1"/>
    <col min="11531" max="11531" width="70" style="19" customWidth="1"/>
    <col min="11532" max="11532" width="11.85546875" style="19" customWidth="1"/>
    <col min="11533" max="11776" width="9.140625" style="19"/>
    <col min="11777" max="11777" width="5" style="19" customWidth="1"/>
    <col min="11778" max="11778" width="10.7109375" style="19" customWidth="1"/>
    <col min="11779" max="11779" width="21.5703125" style="19" customWidth="1"/>
    <col min="11780" max="11780" width="8.28515625" style="19" customWidth="1"/>
    <col min="11781" max="11781" width="19.42578125" style="19" customWidth="1"/>
    <col min="11782" max="11782" width="9.140625" style="19"/>
    <col min="11783" max="11783" width="9" style="19" customWidth="1"/>
    <col min="11784" max="11784" width="8.28515625" style="19" customWidth="1"/>
    <col min="11785" max="11785" width="11.140625" style="19" customWidth="1"/>
    <col min="11786" max="11786" width="10.7109375" style="19" customWidth="1"/>
    <col min="11787" max="11787" width="70" style="19" customWidth="1"/>
    <col min="11788" max="11788" width="11.85546875" style="19" customWidth="1"/>
    <col min="11789" max="12032" width="9.140625" style="19"/>
    <col min="12033" max="12033" width="5" style="19" customWidth="1"/>
    <col min="12034" max="12034" width="10.7109375" style="19" customWidth="1"/>
    <col min="12035" max="12035" width="21.5703125" style="19" customWidth="1"/>
    <col min="12036" max="12036" width="8.28515625" style="19" customWidth="1"/>
    <col min="12037" max="12037" width="19.42578125" style="19" customWidth="1"/>
    <col min="12038" max="12038" width="9.140625" style="19"/>
    <col min="12039" max="12039" width="9" style="19" customWidth="1"/>
    <col min="12040" max="12040" width="8.28515625" style="19" customWidth="1"/>
    <col min="12041" max="12041" width="11.140625" style="19" customWidth="1"/>
    <col min="12042" max="12042" width="10.7109375" style="19" customWidth="1"/>
    <col min="12043" max="12043" width="70" style="19" customWidth="1"/>
    <col min="12044" max="12044" width="11.85546875" style="19" customWidth="1"/>
    <col min="12045" max="12288" width="9.140625" style="19"/>
    <col min="12289" max="12289" width="5" style="19" customWidth="1"/>
    <col min="12290" max="12290" width="10.7109375" style="19" customWidth="1"/>
    <col min="12291" max="12291" width="21.5703125" style="19" customWidth="1"/>
    <col min="12292" max="12292" width="8.28515625" style="19" customWidth="1"/>
    <col min="12293" max="12293" width="19.42578125" style="19" customWidth="1"/>
    <col min="12294" max="12294" width="9.140625" style="19"/>
    <col min="12295" max="12295" width="9" style="19" customWidth="1"/>
    <col min="12296" max="12296" width="8.28515625" style="19" customWidth="1"/>
    <col min="12297" max="12297" width="11.140625" style="19" customWidth="1"/>
    <col min="12298" max="12298" width="10.7109375" style="19" customWidth="1"/>
    <col min="12299" max="12299" width="70" style="19" customWidth="1"/>
    <col min="12300" max="12300" width="11.85546875" style="19" customWidth="1"/>
    <col min="12301" max="12544" width="9.140625" style="19"/>
    <col min="12545" max="12545" width="5" style="19" customWidth="1"/>
    <col min="12546" max="12546" width="10.7109375" style="19" customWidth="1"/>
    <col min="12547" max="12547" width="21.5703125" style="19" customWidth="1"/>
    <col min="12548" max="12548" width="8.28515625" style="19" customWidth="1"/>
    <col min="12549" max="12549" width="19.42578125" style="19" customWidth="1"/>
    <col min="12550" max="12550" width="9.140625" style="19"/>
    <col min="12551" max="12551" width="9" style="19" customWidth="1"/>
    <col min="12552" max="12552" width="8.28515625" style="19" customWidth="1"/>
    <col min="12553" max="12553" width="11.140625" style="19" customWidth="1"/>
    <col min="12554" max="12554" width="10.7109375" style="19" customWidth="1"/>
    <col min="12555" max="12555" width="70" style="19" customWidth="1"/>
    <col min="12556" max="12556" width="11.85546875" style="19" customWidth="1"/>
    <col min="12557" max="12800" width="9.140625" style="19"/>
    <col min="12801" max="12801" width="5" style="19" customWidth="1"/>
    <col min="12802" max="12802" width="10.7109375" style="19" customWidth="1"/>
    <col min="12803" max="12803" width="21.5703125" style="19" customWidth="1"/>
    <col min="12804" max="12804" width="8.28515625" style="19" customWidth="1"/>
    <col min="12805" max="12805" width="19.42578125" style="19" customWidth="1"/>
    <col min="12806" max="12806" width="9.140625" style="19"/>
    <col min="12807" max="12807" width="9" style="19" customWidth="1"/>
    <col min="12808" max="12808" width="8.28515625" style="19" customWidth="1"/>
    <col min="12809" max="12809" width="11.140625" style="19" customWidth="1"/>
    <col min="12810" max="12810" width="10.7109375" style="19" customWidth="1"/>
    <col min="12811" max="12811" width="70" style="19" customWidth="1"/>
    <col min="12812" max="12812" width="11.85546875" style="19" customWidth="1"/>
    <col min="12813" max="13056" width="9.140625" style="19"/>
    <col min="13057" max="13057" width="5" style="19" customWidth="1"/>
    <col min="13058" max="13058" width="10.7109375" style="19" customWidth="1"/>
    <col min="13059" max="13059" width="21.5703125" style="19" customWidth="1"/>
    <col min="13060" max="13060" width="8.28515625" style="19" customWidth="1"/>
    <col min="13061" max="13061" width="19.42578125" style="19" customWidth="1"/>
    <col min="13062" max="13062" width="9.140625" style="19"/>
    <col min="13063" max="13063" width="9" style="19" customWidth="1"/>
    <col min="13064" max="13064" width="8.28515625" style="19" customWidth="1"/>
    <col min="13065" max="13065" width="11.140625" style="19" customWidth="1"/>
    <col min="13066" max="13066" width="10.7109375" style="19" customWidth="1"/>
    <col min="13067" max="13067" width="70" style="19" customWidth="1"/>
    <col min="13068" max="13068" width="11.85546875" style="19" customWidth="1"/>
    <col min="13069" max="13312" width="9.140625" style="19"/>
    <col min="13313" max="13313" width="5" style="19" customWidth="1"/>
    <col min="13314" max="13314" width="10.7109375" style="19" customWidth="1"/>
    <col min="13315" max="13315" width="21.5703125" style="19" customWidth="1"/>
    <col min="13316" max="13316" width="8.28515625" style="19" customWidth="1"/>
    <col min="13317" max="13317" width="19.42578125" style="19" customWidth="1"/>
    <col min="13318" max="13318" width="9.140625" style="19"/>
    <col min="13319" max="13319" width="9" style="19" customWidth="1"/>
    <col min="13320" max="13320" width="8.28515625" style="19" customWidth="1"/>
    <col min="13321" max="13321" width="11.140625" style="19" customWidth="1"/>
    <col min="13322" max="13322" width="10.7109375" style="19" customWidth="1"/>
    <col min="13323" max="13323" width="70" style="19" customWidth="1"/>
    <col min="13324" max="13324" width="11.85546875" style="19" customWidth="1"/>
    <col min="13325" max="13568" width="9.140625" style="19"/>
    <col min="13569" max="13569" width="5" style="19" customWidth="1"/>
    <col min="13570" max="13570" width="10.7109375" style="19" customWidth="1"/>
    <col min="13571" max="13571" width="21.5703125" style="19" customWidth="1"/>
    <col min="13572" max="13572" width="8.28515625" style="19" customWidth="1"/>
    <col min="13573" max="13573" width="19.42578125" style="19" customWidth="1"/>
    <col min="13574" max="13574" width="9.140625" style="19"/>
    <col min="13575" max="13575" width="9" style="19" customWidth="1"/>
    <col min="13576" max="13576" width="8.28515625" style="19" customWidth="1"/>
    <col min="13577" max="13577" width="11.140625" style="19" customWidth="1"/>
    <col min="13578" max="13578" width="10.7109375" style="19" customWidth="1"/>
    <col min="13579" max="13579" width="70" style="19" customWidth="1"/>
    <col min="13580" max="13580" width="11.85546875" style="19" customWidth="1"/>
    <col min="13581" max="13824" width="9.140625" style="19"/>
    <col min="13825" max="13825" width="5" style="19" customWidth="1"/>
    <col min="13826" max="13826" width="10.7109375" style="19" customWidth="1"/>
    <col min="13827" max="13827" width="21.5703125" style="19" customWidth="1"/>
    <col min="13828" max="13828" width="8.28515625" style="19" customWidth="1"/>
    <col min="13829" max="13829" width="19.42578125" style="19" customWidth="1"/>
    <col min="13830" max="13830" width="9.140625" style="19"/>
    <col min="13831" max="13831" width="9" style="19" customWidth="1"/>
    <col min="13832" max="13832" width="8.28515625" style="19" customWidth="1"/>
    <col min="13833" max="13833" width="11.140625" style="19" customWidth="1"/>
    <col min="13834" max="13834" width="10.7109375" style="19" customWidth="1"/>
    <col min="13835" max="13835" width="70" style="19" customWidth="1"/>
    <col min="13836" max="13836" width="11.85546875" style="19" customWidth="1"/>
    <col min="13837" max="14080" width="9.140625" style="19"/>
    <col min="14081" max="14081" width="5" style="19" customWidth="1"/>
    <col min="14082" max="14082" width="10.7109375" style="19" customWidth="1"/>
    <col min="14083" max="14083" width="21.5703125" style="19" customWidth="1"/>
    <col min="14084" max="14084" width="8.28515625" style="19" customWidth="1"/>
    <col min="14085" max="14085" width="19.42578125" style="19" customWidth="1"/>
    <col min="14086" max="14086" width="9.140625" style="19"/>
    <col min="14087" max="14087" width="9" style="19" customWidth="1"/>
    <col min="14088" max="14088" width="8.28515625" style="19" customWidth="1"/>
    <col min="14089" max="14089" width="11.140625" style="19" customWidth="1"/>
    <col min="14090" max="14090" width="10.7109375" style="19" customWidth="1"/>
    <col min="14091" max="14091" width="70" style="19" customWidth="1"/>
    <col min="14092" max="14092" width="11.85546875" style="19" customWidth="1"/>
    <col min="14093" max="14336" width="9.140625" style="19"/>
    <col min="14337" max="14337" width="5" style="19" customWidth="1"/>
    <col min="14338" max="14338" width="10.7109375" style="19" customWidth="1"/>
    <col min="14339" max="14339" width="21.5703125" style="19" customWidth="1"/>
    <col min="14340" max="14340" width="8.28515625" style="19" customWidth="1"/>
    <col min="14341" max="14341" width="19.42578125" style="19" customWidth="1"/>
    <col min="14342" max="14342" width="9.140625" style="19"/>
    <col min="14343" max="14343" width="9" style="19" customWidth="1"/>
    <col min="14344" max="14344" width="8.28515625" style="19" customWidth="1"/>
    <col min="14345" max="14345" width="11.140625" style="19" customWidth="1"/>
    <col min="14346" max="14346" width="10.7109375" style="19" customWidth="1"/>
    <col min="14347" max="14347" width="70" style="19" customWidth="1"/>
    <col min="14348" max="14348" width="11.85546875" style="19" customWidth="1"/>
    <col min="14349" max="14592" width="9.140625" style="19"/>
    <col min="14593" max="14593" width="5" style="19" customWidth="1"/>
    <col min="14594" max="14594" width="10.7109375" style="19" customWidth="1"/>
    <col min="14595" max="14595" width="21.5703125" style="19" customWidth="1"/>
    <col min="14596" max="14596" width="8.28515625" style="19" customWidth="1"/>
    <col min="14597" max="14597" width="19.42578125" style="19" customWidth="1"/>
    <col min="14598" max="14598" width="9.140625" style="19"/>
    <col min="14599" max="14599" width="9" style="19" customWidth="1"/>
    <col min="14600" max="14600" width="8.28515625" style="19" customWidth="1"/>
    <col min="14601" max="14601" width="11.140625" style="19" customWidth="1"/>
    <col min="14602" max="14602" width="10.7109375" style="19" customWidth="1"/>
    <col min="14603" max="14603" width="70" style="19" customWidth="1"/>
    <col min="14604" max="14604" width="11.85546875" style="19" customWidth="1"/>
    <col min="14605" max="14848" width="9.140625" style="19"/>
    <col min="14849" max="14849" width="5" style="19" customWidth="1"/>
    <col min="14850" max="14850" width="10.7109375" style="19" customWidth="1"/>
    <col min="14851" max="14851" width="21.5703125" style="19" customWidth="1"/>
    <col min="14852" max="14852" width="8.28515625" style="19" customWidth="1"/>
    <col min="14853" max="14853" width="19.42578125" style="19" customWidth="1"/>
    <col min="14854" max="14854" width="9.140625" style="19"/>
    <col min="14855" max="14855" width="9" style="19" customWidth="1"/>
    <col min="14856" max="14856" width="8.28515625" style="19" customWidth="1"/>
    <col min="14857" max="14857" width="11.140625" style="19" customWidth="1"/>
    <col min="14858" max="14858" width="10.7109375" style="19" customWidth="1"/>
    <col min="14859" max="14859" width="70" style="19" customWidth="1"/>
    <col min="14860" max="14860" width="11.85546875" style="19" customWidth="1"/>
    <col min="14861" max="15104" width="9.140625" style="19"/>
    <col min="15105" max="15105" width="5" style="19" customWidth="1"/>
    <col min="15106" max="15106" width="10.7109375" style="19" customWidth="1"/>
    <col min="15107" max="15107" width="21.5703125" style="19" customWidth="1"/>
    <col min="15108" max="15108" width="8.28515625" style="19" customWidth="1"/>
    <col min="15109" max="15109" width="19.42578125" style="19" customWidth="1"/>
    <col min="15110" max="15110" width="9.140625" style="19"/>
    <col min="15111" max="15111" width="9" style="19" customWidth="1"/>
    <col min="15112" max="15112" width="8.28515625" style="19" customWidth="1"/>
    <col min="15113" max="15113" width="11.140625" style="19" customWidth="1"/>
    <col min="15114" max="15114" width="10.7109375" style="19" customWidth="1"/>
    <col min="15115" max="15115" width="70" style="19" customWidth="1"/>
    <col min="15116" max="15116" width="11.85546875" style="19" customWidth="1"/>
    <col min="15117" max="15360" width="9.140625" style="19"/>
    <col min="15361" max="15361" width="5" style="19" customWidth="1"/>
    <col min="15362" max="15362" width="10.7109375" style="19" customWidth="1"/>
    <col min="15363" max="15363" width="21.5703125" style="19" customWidth="1"/>
    <col min="15364" max="15364" width="8.28515625" style="19" customWidth="1"/>
    <col min="15365" max="15365" width="19.42578125" style="19" customWidth="1"/>
    <col min="15366" max="15366" width="9.140625" style="19"/>
    <col min="15367" max="15367" width="9" style="19" customWidth="1"/>
    <col min="15368" max="15368" width="8.28515625" style="19" customWidth="1"/>
    <col min="15369" max="15369" width="11.140625" style="19" customWidth="1"/>
    <col min="15370" max="15370" width="10.7109375" style="19" customWidth="1"/>
    <col min="15371" max="15371" width="70" style="19" customWidth="1"/>
    <col min="15372" max="15372" width="11.85546875" style="19" customWidth="1"/>
    <col min="15373" max="15616" width="9.140625" style="19"/>
    <col min="15617" max="15617" width="5" style="19" customWidth="1"/>
    <col min="15618" max="15618" width="10.7109375" style="19" customWidth="1"/>
    <col min="15619" max="15619" width="21.5703125" style="19" customWidth="1"/>
    <col min="15620" max="15620" width="8.28515625" style="19" customWidth="1"/>
    <col min="15621" max="15621" width="19.42578125" style="19" customWidth="1"/>
    <col min="15622" max="15622" width="9.140625" style="19"/>
    <col min="15623" max="15623" width="9" style="19" customWidth="1"/>
    <col min="15624" max="15624" width="8.28515625" style="19" customWidth="1"/>
    <col min="15625" max="15625" width="11.140625" style="19" customWidth="1"/>
    <col min="15626" max="15626" width="10.7109375" style="19" customWidth="1"/>
    <col min="15627" max="15627" width="70" style="19" customWidth="1"/>
    <col min="15628" max="15628" width="11.85546875" style="19" customWidth="1"/>
    <col min="15629" max="15872" width="9.140625" style="19"/>
    <col min="15873" max="15873" width="5" style="19" customWidth="1"/>
    <col min="15874" max="15874" width="10.7109375" style="19" customWidth="1"/>
    <col min="15875" max="15875" width="21.5703125" style="19" customWidth="1"/>
    <col min="15876" max="15876" width="8.28515625" style="19" customWidth="1"/>
    <col min="15877" max="15877" width="19.42578125" style="19" customWidth="1"/>
    <col min="15878" max="15878" width="9.140625" style="19"/>
    <col min="15879" max="15879" width="9" style="19" customWidth="1"/>
    <col min="15880" max="15880" width="8.28515625" style="19" customWidth="1"/>
    <col min="15881" max="15881" width="11.140625" style="19" customWidth="1"/>
    <col min="15882" max="15882" width="10.7109375" style="19" customWidth="1"/>
    <col min="15883" max="15883" width="70" style="19" customWidth="1"/>
    <col min="15884" max="15884" width="11.85546875" style="19" customWidth="1"/>
    <col min="15885" max="16128" width="9.140625" style="19"/>
    <col min="16129" max="16129" width="5" style="19" customWidth="1"/>
    <col min="16130" max="16130" width="10.7109375" style="19" customWidth="1"/>
    <col min="16131" max="16131" width="21.5703125" style="19" customWidth="1"/>
    <col min="16132" max="16132" width="8.28515625" style="19" customWidth="1"/>
    <col min="16133" max="16133" width="19.42578125" style="19" customWidth="1"/>
    <col min="16134" max="16134" width="9.140625" style="19"/>
    <col min="16135" max="16135" width="9" style="19" customWidth="1"/>
    <col min="16136" max="16136" width="8.28515625" style="19" customWidth="1"/>
    <col min="16137" max="16137" width="11.140625" style="19" customWidth="1"/>
    <col min="16138" max="16138" width="10.7109375" style="19" customWidth="1"/>
    <col min="16139" max="16139" width="70" style="19" customWidth="1"/>
    <col min="16140" max="16140" width="11.85546875" style="19" customWidth="1"/>
    <col min="16141" max="16384" width="9.140625" style="19"/>
  </cols>
  <sheetData>
    <row r="1" spans="1:11" ht="27" customHeight="1" x14ac:dyDescent="0.2">
      <c r="A1" s="142" t="s">
        <v>262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x14ac:dyDescent="0.2">
      <c r="A2" s="143" t="s">
        <v>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31.5" customHeight="1" x14ac:dyDescent="0.2">
      <c r="A3" s="139" t="s">
        <v>0</v>
      </c>
      <c r="B3" s="143" t="s">
        <v>84</v>
      </c>
      <c r="C3" s="143" t="s">
        <v>1</v>
      </c>
      <c r="D3" s="143" t="s">
        <v>2</v>
      </c>
      <c r="E3" s="143" t="s">
        <v>85</v>
      </c>
      <c r="F3" s="143" t="s">
        <v>86</v>
      </c>
      <c r="G3" s="143" t="s">
        <v>3</v>
      </c>
      <c r="H3" s="143"/>
      <c r="I3" s="143"/>
      <c r="J3" s="143"/>
      <c r="K3" s="143" t="s">
        <v>87</v>
      </c>
    </row>
    <row r="4" spans="1:11" ht="36" customHeight="1" x14ac:dyDescent="0.2">
      <c r="A4" s="141"/>
      <c r="B4" s="143"/>
      <c r="C4" s="143"/>
      <c r="D4" s="143"/>
      <c r="E4" s="143"/>
      <c r="F4" s="143"/>
      <c r="G4" s="20" t="s">
        <v>88</v>
      </c>
      <c r="H4" s="20" t="s">
        <v>89</v>
      </c>
      <c r="I4" s="20" t="s">
        <v>90</v>
      </c>
      <c r="J4" s="20" t="s">
        <v>91</v>
      </c>
      <c r="K4" s="143"/>
    </row>
    <row r="5" spans="1:11" ht="10.5" customHeight="1" x14ac:dyDescent="0.2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</row>
    <row r="6" spans="1:11" ht="33.75" x14ac:dyDescent="0.2">
      <c r="A6" s="20" t="s">
        <v>92</v>
      </c>
      <c r="B6" s="136">
        <v>597</v>
      </c>
      <c r="C6" s="139" t="s">
        <v>13</v>
      </c>
      <c r="D6" s="139" t="s">
        <v>122</v>
      </c>
      <c r="E6" s="139" t="s">
        <v>35</v>
      </c>
      <c r="F6" s="20">
        <v>2012</v>
      </c>
      <c r="G6" s="139" t="s">
        <v>16</v>
      </c>
      <c r="H6" s="20">
        <v>108</v>
      </c>
      <c r="I6" s="20">
        <v>108.4</v>
      </c>
      <c r="J6" s="20">
        <f>I6-H6</f>
        <v>0.40000000000000568</v>
      </c>
      <c r="K6" s="20" t="s">
        <v>93</v>
      </c>
    </row>
    <row r="7" spans="1:11" ht="45" x14ac:dyDescent="0.2">
      <c r="A7" s="21" t="s">
        <v>94</v>
      </c>
      <c r="B7" s="137"/>
      <c r="C7" s="140"/>
      <c r="D7" s="140"/>
      <c r="E7" s="140"/>
      <c r="F7" s="20">
        <v>2013</v>
      </c>
      <c r="G7" s="140"/>
      <c r="H7" s="22">
        <v>115</v>
      </c>
      <c r="I7" s="22">
        <v>113.9</v>
      </c>
      <c r="J7" s="22">
        <v>-1.1000000000000001</v>
      </c>
      <c r="K7" s="20" t="s">
        <v>95</v>
      </c>
    </row>
    <row r="8" spans="1:11" ht="45" x14ac:dyDescent="0.2">
      <c r="A8" s="21" t="s">
        <v>96</v>
      </c>
      <c r="B8" s="137"/>
      <c r="C8" s="140"/>
      <c r="D8" s="140"/>
      <c r="E8" s="140"/>
      <c r="F8" s="20">
        <v>2014</v>
      </c>
      <c r="G8" s="140"/>
      <c r="H8" s="22">
        <v>120</v>
      </c>
      <c r="I8" s="20">
        <v>116.9</v>
      </c>
      <c r="J8" s="22">
        <v>-3.1</v>
      </c>
      <c r="K8" s="20" t="s">
        <v>97</v>
      </c>
    </row>
    <row r="9" spans="1:11" ht="45" x14ac:dyDescent="0.2">
      <c r="A9" s="21" t="s">
        <v>98</v>
      </c>
      <c r="B9" s="137"/>
      <c r="C9" s="140"/>
      <c r="D9" s="140"/>
      <c r="E9" s="140"/>
      <c r="F9" s="20">
        <v>2015</v>
      </c>
      <c r="G9" s="140"/>
      <c r="H9" s="22">
        <v>124</v>
      </c>
      <c r="I9" s="22">
        <v>107.3</v>
      </c>
      <c r="J9" s="22">
        <v>-16.7</v>
      </c>
      <c r="K9" s="20" t="s">
        <v>99</v>
      </c>
    </row>
    <row r="10" spans="1:11" ht="45" x14ac:dyDescent="0.2">
      <c r="A10" s="21" t="s">
        <v>100</v>
      </c>
      <c r="B10" s="137"/>
      <c r="C10" s="140"/>
      <c r="D10" s="140"/>
      <c r="E10" s="140"/>
      <c r="F10" s="20">
        <v>2016</v>
      </c>
      <c r="G10" s="140"/>
      <c r="H10" s="22">
        <v>130</v>
      </c>
      <c r="I10" s="23">
        <v>107.8</v>
      </c>
      <c r="J10" s="23">
        <v>-22.2</v>
      </c>
      <c r="K10" s="20" t="s">
        <v>235</v>
      </c>
    </row>
    <row r="11" spans="1:11" x14ac:dyDescent="0.2">
      <c r="A11" s="21" t="s">
        <v>101</v>
      </c>
      <c r="B11" s="137"/>
      <c r="C11" s="140"/>
      <c r="D11" s="140"/>
      <c r="E11" s="140"/>
      <c r="F11" s="20">
        <v>2017</v>
      </c>
      <c r="G11" s="140"/>
      <c r="H11" s="24">
        <v>137</v>
      </c>
      <c r="I11" s="24"/>
      <c r="J11" s="24"/>
      <c r="K11" s="55" t="s">
        <v>28</v>
      </c>
    </row>
    <row r="12" spans="1:11" x14ac:dyDescent="0.2">
      <c r="A12" s="21" t="s">
        <v>102</v>
      </c>
      <c r="B12" s="138"/>
      <c r="C12" s="141"/>
      <c r="D12" s="141"/>
      <c r="E12" s="141"/>
      <c r="F12" s="20">
        <v>2018</v>
      </c>
      <c r="G12" s="141"/>
      <c r="H12" s="22">
        <v>140</v>
      </c>
      <c r="I12" s="22"/>
      <c r="J12" s="22"/>
      <c r="K12" s="20"/>
    </row>
    <row r="13" spans="1:11" ht="33.75" x14ac:dyDescent="0.2">
      <c r="A13" s="25" t="s">
        <v>103</v>
      </c>
      <c r="B13" s="133">
        <v>597</v>
      </c>
      <c r="C13" s="130" t="s">
        <v>14</v>
      </c>
      <c r="D13" s="127" t="s">
        <v>122</v>
      </c>
      <c r="E13" s="127" t="s">
        <v>15</v>
      </c>
      <c r="F13" s="24">
        <v>2012</v>
      </c>
      <c r="G13" s="127" t="s">
        <v>104</v>
      </c>
      <c r="H13" s="24">
        <v>100</v>
      </c>
      <c r="I13" s="24" t="s">
        <v>105</v>
      </c>
      <c r="J13" s="24">
        <f>104.6-100</f>
        <v>4.5999999999999943</v>
      </c>
      <c r="K13" s="24" t="s">
        <v>106</v>
      </c>
    </row>
    <row r="14" spans="1:11" ht="38.25" customHeight="1" x14ac:dyDescent="0.2">
      <c r="A14" s="25" t="s">
        <v>107</v>
      </c>
      <c r="B14" s="134"/>
      <c r="C14" s="131"/>
      <c r="D14" s="128"/>
      <c r="E14" s="128"/>
      <c r="F14" s="24">
        <v>2013</v>
      </c>
      <c r="G14" s="128"/>
      <c r="H14" s="24">
        <v>100</v>
      </c>
      <c r="I14" s="24">
        <v>103.6</v>
      </c>
      <c r="J14" s="24">
        <f>I14-H14</f>
        <v>3.5999999999999943</v>
      </c>
      <c r="K14" s="24" t="s">
        <v>106</v>
      </c>
    </row>
    <row r="15" spans="1:11" ht="33.75" x14ac:dyDescent="0.2">
      <c r="A15" s="25" t="s">
        <v>108</v>
      </c>
      <c r="B15" s="134"/>
      <c r="C15" s="131"/>
      <c r="D15" s="128"/>
      <c r="E15" s="128"/>
      <c r="F15" s="24">
        <v>2014</v>
      </c>
      <c r="G15" s="128"/>
      <c r="H15" s="24">
        <v>100</v>
      </c>
      <c r="I15" s="23">
        <v>106.5</v>
      </c>
      <c r="J15" s="24">
        <f>I15-H15</f>
        <v>6.5</v>
      </c>
      <c r="K15" s="26" t="s">
        <v>106</v>
      </c>
    </row>
    <row r="16" spans="1:11" ht="33.75" x14ac:dyDescent="0.2">
      <c r="A16" s="25" t="s">
        <v>109</v>
      </c>
      <c r="B16" s="134"/>
      <c r="C16" s="131"/>
      <c r="D16" s="128"/>
      <c r="E16" s="128"/>
      <c r="F16" s="24">
        <v>2015</v>
      </c>
      <c r="G16" s="128"/>
      <c r="H16" s="24">
        <v>100</v>
      </c>
      <c r="I16" s="23">
        <v>113.1</v>
      </c>
      <c r="J16" s="23">
        <v>13.1</v>
      </c>
      <c r="K16" s="26" t="s">
        <v>106</v>
      </c>
    </row>
    <row r="17" spans="1:11" ht="33.75" x14ac:dyDescent="0.2">
      <c r="A17" s="25" t="s">
        <v>110</v>
      </c>
      <c r="B17" s="134"/>
      <c r="C17" s="131"/>
      <c r="D17" s="128"/>
      <c r="E17" s="128"/>
      <c r="F17" s="24">
        <v>2016</v>
      </c>
      <c r="G17" s="128"/>
      <c r="H17" s="24">
        <v>100</v>
      </c>
      <c r="I17" s="23">
        <v>110.2</v>
      </c>
      <c r="J17" s="23">
        <v>10.199999999999999</v>
      </c>
      <c r="K17" s="26" t="s">
        <v>106</v>
      </c>
    </row>
    <row r="18" spans="1:11" ht="22.5" x14ac:dyDescent="0.2">
      <c r="A18" s="25" t="s">
        <v>80</v>
      </c>
      <c r="B18" s="134"/>
      <c r="C18" s="131"/>
      <c r="D18" s="128"/>
      <c r="E18" s="128"/>
      <c r="F18" s="24">
        <v>2017</v>
      </c>
      <c r="G18" s="128"/>
      <c r="H18" s="24">
        <v>100</v>
      </c>
      <c r="I18" s="92">
        <v>109.6</v>
      </c>
      <c r="J18" s="92">
        <v>9.6</v>
      </c>
      <c r="K18" s="56" t="s">
        <v>58</v>
      </c>
    </row>
    <row r="19" spans="1:11" x14ac:dyDescent="0.2">
      <c r="A19" s="25" t="s">
        <v>111</v>
      </c>
      <c r="B19" s="135"/>
      <c r="C19" s="132"/>
      <c r="D19" s="129"/>
      <c r="E19" s="129"/>
      <c r="F19" s="24">
        <v>2018</v>
      </c>
      <c r="G19" s="129"/>
      <c r="H19" s="24">
        <v>100</v>
      </c>
      <c r="I19" s="24"/>
      <c r="J19" s="24"/>
      <c r="K19" s="24"/>
    </row>
    <row r="20" spans="1:11" ht="37.5" customHeight="1" x14ac:dyDescent="0.2">
      <c r="A20" s="25" t="s">
        <v>112</v>
      </c>
      <c r="B20" s="125">
        <v>597</v>
      </c>
      <c r="C20" s="124" t="s">
        <v>18</v>
      </c>
      <c r="D20" s="123" t="s">
        <v>122</v>
      </c>
      <c r="E20" s="123" t="s">
        <v>15</v>
      </c>
      <c r="F20" s="24">
        <v>2012</v>
      </c>
      <c r="G20" s="123" t="s">
        <v>113</v>
      </c>
      <c r="H20" s="24">
        <v>77.2</v>
      </c>
      <c r="I20" s="24" t="s">
        <v>114</v>
      </c>
      <c r="J20" s="24"/>
      <c r="K20" s="26"/>
    </row>
    <row r="21" spans="1:11" ht="38.25" customHeight="1" x14ac:dyDescent="0.2">
      <c r="A21" s="25" t="s">
        <v>115</v>
      </c>
      <c r="B21" s="125"/>
      <c r="C21" s="124"/>
      <c r="D21" s="123"/>
      <c r="E21" s="123"/>
      <c r="F21" s="24">
        <v>2013</v>
      </c>
      <c r="G21" s="123"/>
      <c r="H21" s="24">
        <v>100</v>
      </c>
      <c r="I21" s="26">
        <v>97.7</v>
      </c>
      <c r="J21" s="26">
        <v>-2.2999999999999998</v>
      </c>
      <c r="K21" s="26" t="s">
        <v>116</v>
      </c>
    </row>
    <row r="22" spans="1:11" ht="33.75" x14ac:dyDescent="0.2">
      <c r="A22" s="25" t="s">
        <v>117</v>
      </c>
      <c r="B22" s="125"/>
      <c r="C22" s="124"/>
      <c r="D22" s="123"/>
      <c r="E22" s="123"/>
      <c r="F22" s="24">
        <v>2014</v>
      </c>
      <c r="G22" s="123"/>
      <c r="H22" s="24">
        <v>100</v>
      </c>
      <c r="I22" s="26">
        <v>100.8</v>
      </c>
      <c r="J22" s="26">
        <f>I22-H22</f>
        <v>0.79999999999999716</v>
      </c>
      <c r="K22" s="24" t="s">
        <v>106</v>
      </c>
    </row>
    <row r="23" spans="1:11" ht="33.75" x14ac:dyDescent="0.2">
      <c r="A23" s="25" t="s">
        <v>118</v>
      </c>
      <c r="B23" s="125"/>
      <c r="C23" s="124"/>
      <c r="D23" s="123"/>
      <c r="E23" s="123"/>
      <c r="F23" s="24">
        <v>2015</v>
      </c>
      <c r="G23" s="123"/>
      <c r="H23" s="24">
        <v>100</v>
      </c>
      <c r="I23" s="26">
        <v>101</v>
      </c>
      <c r="J23" s="26">
        <v>1</v>
      </c>
      <c r="K23" s="26" t="s">
        <v>106</v>
      </c>
    </row>
    <row r="24" spans="1:11" ht="33.75" x14ac:dyDescent="0.2">
      <c r="A24" s="25" t="s">
        <v>119</v>
      </c>
      <c r="B24" s="125"/>
      <c r="C24" s="124"/>
      <c r="D24" s="123"/>
      <c r="E24" s="123"/>
      <c r="F24" s="24">
        <v>2016</v>
      </c>
      <c r="G24" s="123"/>
      <c r="H24" s="24">
        <v>100</v>
      </c>
      <c r="I24" s="27">
        <v>101.7</v>
      </c>
      <c r="J24" s="27">
        <v>1.7</v>
      </c>
      <c r="K24" s="26" t="s">
        <v>106</v>
      </c>
    </row>
    <row r="25" spans="1:11" ht="22.5" x14ac:dyDescent="0.2">
      <c r="A25" s="25" t="s">
        <v>81</v>
      </c>
      <c r="B25" s="125"/>
      <c r="C25" s="124"/>
      <c r="D25" s="123"/>
      <c r="E25" s="123"/>
      <c r="F25" s="24">
        <v>2017</v>
      </c>
      <c r="G25" s="123"/>
      <c r="H25" s="24">
        <v>100</v>
      </c>
      <c r="I25" s="27">
        <v>109.8</v>
      </c>
      <c r="J25" s="27">
        <v>9.8000000000000007</v>
      </c>
      <c r="K25" s="56" t="s">
        <v>58</v>
      </c>
    </row>
    <row r="26" spans="1:11" x14ac:dyDescent="0.2">
      <c r="A26" s="25" t="s">
        <v>120</v>
      </c>
      <c r="B26" s="125"/>
      <c r="C26" s="124"/>
      <c r="D26" s="123"/>
      <c r="E26" s="123"/>
      <c r="F26" s="24">
        <v>2018</v>
      </c>
      <c r="G26" s="123"/>
      <c r="H26" s="24">
        <v>100</v>
      </c>
      <c r="I26" s="26"/>
      <c r="J26" s="26"/>
      <c r="K26" s="26"/>
    </row>
    <row r="27" spans="1:11" ht="38.25" customHeight="1" x14ac:dyDescent="0.2">
      <c r="A27" s="25" t="s">
        <v>121</v>
      </c>
      <c r="B27" s="125">
        <v>597</v>
      </c>
      <c r="C27" s="124" t="s">
        <v>19</v>
      </c>
      <c r="D27" s="123" t="s">
        <v>122</v>
      </c>
      <c r="E27" s="123" t="s">
        <v>15</v>
      </c>
      <c r="F27" s="24">
        <v>2012</v>
      </c>
      <c r="G27" s="24"/>
      <c r="H27" s="24">
        <v>71.099999999999994</v>
      </c>
      <c r="I27" s="24" t="s">
        <v>123</v>
      </c>
      <c r="J27" s="24">
        <f>84.8-71.7</f>
        <v>13.099999999999994</v>
      </c>
      <c r="K27" s="26" t="s">
        <v>106</v>
      </c>
    </row>
    <row r="28" spans="1:11" ht="33.75" x14ac:dyDescent="0.2">
      <c r="A28" s="25" t="s">
        <v>124</v>
      </c>
      <c r="B28" s="125"/>
      <c r="C28" s="124"/>
      <c r="D28" s="123"/>
      <c r="E28" s="123"/>
      <c r="F28" s="24">
        <v>2013</v>
      </c>
      <c r="G28" s="123" t="s">
        <v>17</v>
      </c>
      <c r="H28" s="24">
        <v>83.9</v>
      </c>
      <c r="I28" s="24">
        <v>88.3</v>
      </c>
      <c r="J28" s="24">
        <f>I28-H28</f>
        <v>4.3999999999999915</v>
      </c>
      <c r="K28" s="28" t="s">
        <v>106</v>
      </c>
    </row>
    <row r="29" spans="1:11" ht="74.25" customHeight="1" x14ac:dyDescent="0.2">
      <c r="A29" s="25" t="s">
        <v>125</v>
      </c>
      <c r="B29" s="125"/>
      <c r="C29" s="124"/>
      <c r="D29" s="123"/>
      <c r="E29" s="123"/>
      <c r="F29" s="24">
        <v>2014</v>
      </c>
      <c r="G29" s="123"/>
      <c r="H29" s="24">
        <v>80</v>
      </c>
      <c r="I29" s="24">
        <v>84.3</v>
      </c>
      <c r="J29" s="24">
        <f>I29-H29</f>
        <v>4.2999999999999972</v>
      </c>
      <c r="K29" s="24" t="s">
        <v>106</v>
      </c>
    </row>
    <row r="30" spans="1:11" ht="19.5" customHeight="1" x14ac:dyDescent="0.2">
      <c r="A30" s="25" t="s">
        <v>126</v>
      </c>
      <c r="B30" s="125"/>
      <c r="C30" s="124"/>
      <c r="D30" s="123"/>
      <c r="E30" s="123"/>
      <c r="F30" s="24">
        <v>2015</v>
      </c>
      <c r="G30" s="123"/>
      <c r="H30" s="24">
        <v>80</v>
      </c>
      <c r="I30" s="24">
        <v>89.3</v>
      </c>
      <c r="J30" s="24">
        <v>9.3000000000000007</v>
      </c>
      <c r="K30" s="24" t="s">
        <v>106</v>
      </c>
    </row>
    <row r="31" spans="1:11" ht="39.75" customHeight="1" x14ac:dyDescent="0.2">
      <c r="A31" s="25" t="s">
        <v>127</v>
      </c>
      <c r="B31" s="125"/>
      <c r="C31" s="124"/>
      <c r="D31" s="123"/>
      <c r="E31" s="123"/>
      <c r="F31" s="24">
        <v>2016</v>
      </c>
      <c r="G31" s="123"/>
      <c r="H31" s="24">
        <v>90</v>
      </c>
      <c r="I31" s="23">
        <v>88.3</v>
      </c>
      <c r="J31" s="23">
        <v>-1.7</v>
      </c>
      <c r="K31" s="24" t="s">
        <v>116</v>
      </c>
    </row>
    <row r="32" spans="1:11" x14ac:dyDescent="0.2">
      <c r="A32" s="25" t="s">
        <v>82</v>
      </c>
      <c r="B32" s="125"/>
      <c r="C32" s="124"/>
      <c r="D32" s="123"/>
      <c r="E32" s="123"/>
      <c r="F32" s="24">
        <v>2017</v>
      </c>
      <c r="G32" s="123"/>
      <c r="H32" s="24">
        <v>95</v>
      </c>
      <c r="I32" s="67">
        <v>90.1</v>
      </c>
      <c r="J32" s="56">
        <f>I32-H32</f>
        <v>-4.9000000000000057</v>
      </c>
      <c r="K32" s="56" t="s">
        <v>260</v>
      </c>
    </row>
    <row r="33" spans="1:11" x14ac:dyDescent="0.2">
      <c r="A33" s="25" t="s">
        <v>128</v>
      </c>
      <c r="B33" s="125"/>
      <c r="C33" s="124"/>
      <c r="D33" s="123"/>
      <c r="E33" s="123"/>
      <c r="F33" s="24">
        <v>2018</v>
      </c>
      <c r="G33" s="123"/>
      <c r="H33" s="24">
        <v>100</v>
      </c>
      <c r="I33" s="24"/>
      <c r="J33" s="24"/>
      <c r="K33" s="24"/>
    </row>
    <row r="34" spans="1:11" ht="60.75" customHeight="1" x14ac:dyDescent="0.2">
      <c r="A34" s="25" t="s">
        <v>129</v>
      </c>
      <c r="B34" s="123">
        <v>597</v>
      </c>
      <c r="C34" s="124" t="s">
        <v>20</v>
      </c>
      <c r="D34" s="123" t="s">
        <v>122</v>
      </c>
      <c r="E34" s="123" t="s">
        <v>21</v>
      </c>
      <c r="F34" s="24">
        <v>2012</v>
      </c>
      <c r="G34" s="123" t="s">
        <v>17</v>
      </c>
      <c r="H34" s="24">
        <v>47.3</v>
      </c>
      <c r="I34" s="24" t="s">
        <v>130</v>
      </c>
      <c r="J34" s="24">
        <f>55.8-47.3</f>
        <v>8.5</v>
      </c>
      <c r="K34" s="24" t="s">
        <v>106</v>
      </c>
    </row>
    <row r="35" spans="1:11" ht="38.25" customHeight="1" x14ac:dyDescent="0.2">
      <c r="A35" s="25" t="s">
        <v>131</v>
      </c>
      <c r="B35" s="123"/>
      <c r="C35" s="124"/>
      <c r="D35" s="123"/>
      <c r="E35" s="123"/>
      <c r="F35" s="24">
        <v>2013</v>
      </c>
      <c r="G35" s="123"/>
      <c r="H35" s="24">
        <v>56.1</v>
      </c>
      <c r="I35" s="24">
        <v>59.9</v>
      </c>
      <c r="J35" s="24">
        <f>I35-H35</f>
        <v>3.7999999999999972</v>
      </c>
      <c r="K35" s="24" t="s">
        <v>106</v>
      </c>
    </row>
    <row r="36" spans="1:11" ht="57.75" customHeight="1" x14ac:dyDescent="0.2">
      <c r="A36" s="25" t="s">
        <v>132</v>
      </c>
      <c r="B36" s="123"/>
      <c r="C36" s="124"/>
      <c r="D36" s="123"/>
      <c r="E36" s="123"/>
      <c r="F36" s="24">
        <v>2014</v>
      </c>
      <c r="G36" s="123"/>
      <c r="H36" s="24">
        <v>64.900000000000006</v>
      </c>
      <c r="I36" s="24">
        <v>67.3</v>
      </c>
      <c r="J36" s="24">
        <f>I36-H36</f>
        <v>2.3999999999999915</v>
      </c>
      <c r="K36" s="24" t="s">
        <v>106</v>
      </c>
    </row>
    <row r="37" spans="1:11" ht="48.75" customHeight="1" x14ac:dyDescent="0.2">
      <c r="A37" s="25" t="s">
        <v>133</v>
      </c>
      <c r="B37" s="123"/>
      <c r="C37" s="124"/>
      <c r="D37" s="123"/>
      <c r="E37" s="123"/>
      <c r="F37" s="24">
        <v>2015</v>
      </c>
      <c r="G37" s="123"/>
      <c r="H37" s="23">
        <v>62.5</v>
      </c>
      <c r="I37" s="23">
        <v>72.5</v>
      </c>
      <c r="J37" s="23">
        <v>10</v>
      </c>
      <c r="K37" s="24" t="s">
        <v>106</v>
      </c>
    </row>
    <row r="38" spans="1:11" ht="69.75" customHeight="1" x14ac:dyDescent="0.2">
      <c r="A38" s="25" t="s">
        <v>134</v>
      </c>
      <c r="B38" s="123"/>
      <c r="C38" s="124"/>
      <c r="D38" s="123"/>
      <c r="E38" s="123"/>
      <c r="F38" s="24">
        <v>2016</v>
      </c>
      <c r="G38" s="123"/>
      <c r="H38" s="24">
        <v>72.5</v>
      </c>
      <c r="I38" s="24">
        <v>73.099999999999994</v>
      </c>
      <c r="J38" s="24">
        <v>0.6</v>
      </c>
      <c r="K38" s="23" t="s">
        <v>135</v>
      </c>
    </row>
    <row r="39" spans="1:11" ht="51.75" customHeight="1" x14ac:dyDescent="0.2">
      <c r="A39" s="25" t="s">
        <v>83</v>
      </c>
      <c r="B39" s="123"/>
      <c r="C39" s="124"/>
      <c r="D39" s="123"/>
      <c r="E39" s="123"/>
      <c r="F39" s="24">
        <v>2017</v>
      </c>
      <c r="G39" s="123"/>
      <c r="H39" s="23">
        <v>90</v>
      </c>
      <c r="I39" s="115">
        <v>80</v>
      </c>
      <c r="J39" s="115">
        <v>10</v>
      </c>
      <c r="K39" s="23" t="s">
        <v>22</v>
      </c>
    </row>
    <row r="40" spans="1:11" x14ac:dyDescent="0.2">
      <c r="A40" s="25" t="s">
        <v>136</v>
      </c>
      <c r="B40" s="123"/>
      <c r="C40" s="124"/>
      <c r="D40" s="123"/>
      <c r="E40" s="123"/>
      <c r="F40" s="24">
        <v>2018</v>
      </c>
      <c r="G40" s="123"/>
      <c r="H40" s="24">
        <v>100</v>
      </c>
      <c r="I40" s="24"/>
      <c r="J40" s="24"/>
      <c r="K40" s="24"/>
    </row>
    <row r="41" spans="1:11" x14ac:dyDescent="0.2">
      <c r="A41" s="25" t="s">
        <v>137</v>
      </c>
      <c r="B41" s="125">
        <v>597</v>
      </c>
      <c r="C41" s="124" t="s">
        <v>23</v>
      </c>
      <c r="D41" s="123" t="s">
        <v>122</v>
      </c>
      <c r="E41" s="123" t="s">
        <v>24</v>
      </c>
      <c r="F41" s="24">
        <v>2012</v>
      </c>
      <c r="G41" s="123" t="s">
        <v>25</v>
      </c>
      <c r="H41" s="24" t="s">
        <v>138</v>
      </c>
      <c r="I41" s="24" t="s">
        <v>139</v>
      </c>
      <c r="J41" s="24"/>
      <c r="K41" s="24"/>
    </row>
    <row r="42" spans="1:11" ht="38.25" customHeight="1" x14ac:dyDescent="0.2">
      <c r="A42" s="25" t="s">
        <v>140</v>
      </c>
      <c r="B42" s="125"/>
      <c r="C42" s="124"/>
      <c r="D42" s="123"/>
      <c r="E42" s="123"/>
      <c r="F42" s="24">
        <v>2013</v>
      </c>
      <c r="G42" s="123"/>
      <c r="H42" s="24">
        <v>146.1</v>
      </c>
      <c r="I42" s="24">
        <v>151.80000000000001</v>
      </c>
      <c r="J42" s="24">
        <f>I42-H42</f>
        <v>5.7000000000000171</v>
      </c>
      <c r="K42" s="24" t="s">
        <v>141</v>
      </c>
    </row>
    <row r="43" spans="1:11" ht="108.75" customHeight="1" x14ac:dyDescent="0.2">
      <c r="A43" s="25" t="s">
        <v>142</v>
      </c>
      <c r="B43" s="125"/>
      <c r="C43" s="124"/>
      <c r="D43" s="123"/>
      <c r="E43" s="123"/>
      <c r="F43" s="24">
        <v>2014</v>
      </c>
      <c r="G43" s="123"/>
      <c r="H43" s="24">
        <v>131.6</v>
      </c>
      <c r="I43" s="24">
        <v>145.80000000000001</v>
      </c>
      <c r="J43" s="24">
        <f>I43-H43</f>
        <v>14.200000000000017</v>
      </c>
      <c r="K43" s="28" t="s">
        <v>143</v>
      </c>
    </row>
    <row r="44" spans="1:11" ht="44.25" customHeight="1" x14ac:dyDescent="0.2">
      <c r="A44" s="25" t="s">
        <v>144</v>
      </c>
      <c r="B44" s="125"/>
      <c r="C44" s="124"/>
      <c r="D44" s="123"/>
      <c r="E44" s="123"/>
      <c r="F44" s="24">
        <v>2015</v>
      </c>
      <c r="G44" s="123"/>
      <c r="H44" s="24">
        <v>137</v>
      </c>
      <c r="I44" s="29">
        <v>150.6</v>
      </c>
      <c r="J44" s="24">
        <v>13.6</v>
      </c>
      <c r="K44" s="28" t="s">
        <v>145</v>
      </c>
    </row>
    <row r="45" spans="1:11" ht="153.75" customHeight="1" x14ac:dyDescent="0.2">
      <c r="A45" s="25" t="s">
        <v>146</v>
      </c>
      <c r="B45" s="125"/>
      <c r="C45" s="124"/>
      <c r="D45" s="123"/>
      <c r="E45" s="123"/>
      <c r="F45" s="24">
        <v>2016</v>
      </c>
      <c r="G45" s="123"/>
      <c r="H45" s="24">
        <v>141.1</v>
      </c>
      <c r="I45" s="24">
        <v>147.9</v>
      </c>
      <c r="J45" s="24">
        <v>6.8</v>
      </c>
      <c r="K45" s="28" t="s">
        <v>147</v>
      </c>
    </row>
    <row r="46" spans="1:11" x14ac:dyDescent="0.2">
      <c r="A46" s="25" t="s">
        <v>148</v>
      </c>
      <c r="B46" s="125"/>
      <c r="C46" s="124"/>
      <c r="D46" s="123"/>
      <c r="E46" s="123"/>
      <c r="F46" s="24">
        <v>2017</v>
      </c>
      <c r="G46" s="123"/>
      <c r="H46" s="24">
        <v>180</v>
      </c>
      <c r="I46" s="91">
        <v>159.30000000000001</v>
      </c>
      <c r="J46" s="91">
        <v>-20.699999999999989</v>
      </c>
      <c r="K46" s="55" t="s">
        <v>76</v>
      </c>
    </row>
    <row r="47" spans="1:11" x14ac:dyDescent="0.2">
      <c r="A47" s="25" t="s">
        <v>149</v>
      </c>
      <c r="B47" s="125"/>
      <c r="C47" s="124"/>
      <c r="D47" s="123"/>
      <c r="E47" s="123"/>
      <c r="F47" s="24">
        <v>2018</v>
      </c>
      <c r="G47" s="123"/>
      <c r="H47" s="24">
        <v>200</v>
      </c>
      <c r="I47" s="24"/>
      <c r="J47" s="24"/>
      <c r="K47" s="24"/>
    </row>
    <row r="48" spans="1:11" x14ac:dyDescent="0.2">
      <c r="A48" s="25" t="s">
        <v>150</v>
      </c>
      <c r="B48" s="127">
        <v>597</v>
      </c>
      <c r="C48" s="127" t="s">
        <v>26</v>
      </c>
      <c r="D48" s="127" t="s">
        <v>122</v>
      </c>
      <c r="E48" s="127" t="s">
        <v>15</v>
      </c>
      <c r="F48" s="24">
        <v>2012</v>
      </c>
      <c r="G48" s="127" t="s">
        <v>27</v>
      </c>
      <c r="H48" s="24">
        <v>29.3</v>
      </c>
      <c r="I48" s="24" t="s">
        <v>138</v>
      </c>
      <c r="J48" s="24"/>
      <c r="K48" s="24"/>
    </row>
    <row r="49" spans="1:11" ht="38.25" customHeight="1" x14ac:dyDescent="0.2">
      <c r="A49" s="25" t="s">
        <v>151</v>
      </c>
      <c r="B49" s="128"/>
      <c r="C49" s="128"/>
      <c r="D49" s="128"/>
      <c r="E49" s="128"/>
      <c r="F49" s="24">
        <v>2013</v>
      </c>
      <c r="G49" s="128"/>
      <c r="H49" s="24">
        <v>29.8</v>
      </c>
      <c r="I49" s="24">
        <v>26.7</v>
      </c>
      <c r="J49" s="23">
        <v>-3.1</v>
      </c>
      <c r="K49" s="24" t="s">
        <v>152</v>
      </c>
    </row>
    <row r="50" spans="1:11" ht="37.5" customHeight="1" x14ac:dyDescent="0.2">
      <c r="A50" s="25" t="s">
        <v>153</v>
      </c>
      <c r="B50" s="128"/>
      <c r="C50" s="128"/>
      <c r="D50" s="128"/>
      <c r="E50" s="128"/>
      <c r="F50" s="24">
        <v>2014</v>
      </c>
      <c r="G50" s="128"/>
      <c r="H50" s="24">
        <v>30.3</v>
      </c>
      <c r="I50" s="24">
        <v>26.9</v>
      </c>
      <c r="J50" s="23">
        <v>-3.4</v>
      </c>
      <c r="K50" s="24" t="s">
        <v>154</v>
      </c>
    </row>
    <row r="51" spans="1:11" ht="56.25" customHeight="1" x14ac:dyDescent="0.2">
      <c r="A51" s="25" t="s">
        <v>155</v>
      </c>
      <c r="B51" s="128"/>
      <c r="C51" s="128"/>
      <c r="D51" s="128"/>
      <c r="E51" s="128"/>
      <c r="F51" s="24">
        <v>2015</v>
      </c>
      <c r="G51" s="128"/>
      <c r="H51" s="24">
        <v>30.9</v>
      </c>
      <c r="I51" s="24">
        <v>26.5</v>
      </c>
      <c r="J51" s="23">
        <v>-4.4000000000000004</v>
      </c>
      <c r="K51" s="24" t="s">
        <v>154</v>
      </c>
    </row>
    <row r="52" spans="1:11" ht="45" x14ac:dyDescent="0.2">
      <c r="A52" s="25" t="s">
        <v>156</v>
      </c>
      <c r="B52" s="128"/>
      <c r="C52" s="128"/>
      <c r="D52" s="128"/>
      <c r="E52" s="128"/>
      <c r="F52" s="24">
        <v>2016</v>
      </c>
      <c r="G52" s="128"/>
      <c r="H52" s="24">
        <v>31.4</v>
      </c>
      <c r="I52" s="24">
        <v>26.8</v>
      </c>
      <c r="J52" s="24">
        <v>-4.5999999999999996</v>
      </c>
      <c r="K52" s="24" t="s">
        <v>154</v>
      </c>
    </row>
    <row r="53" spans="1:11" x14ac:dyDescent="0.2">
      <c r="A53" s="25" t="s">
        <v>157</v>
      </c>
      <c r="B53" s="128"/>
      <c r="C53" s="128"/>
      <c r="D53" s="128"/>
      <c r="E53" s="128"/>
      <c r="F53" s="24">
        <v>2017</v>
      </c>
      <c r="G53" s="128"/>
      <c r="H53" s="24">
        <v>31.9</v>
      </c>
      <c r="I53" s="24"/>
      <c r="J53" s="24"/>
      <c r="K53" s="24"/>
    </row>
    <row r="54" spans="1:11" x14ac:dyDescent="0.2">
      <c r="A54" s="25" t="s">
        <v>158</v>
      </c>
      <c r="B54" s="128"/>
      <c r="C54" s="128"/>
      <c r="D54" s="128"/>
      <c r="E54" s="128"/>
      <c r="F54" s="24">
        <v>2018</v>
      </c>
      <c r="G54" s="128"/>
      <c r="H54" s="24" t="s">
        <v>159</v>
      </c>
      <c r="I54" s="24"/>
      <c r="J54" s="24"/>
      <c r="K54" s="24"/>
    </row>
    <row r="55" spans="1:11" x14ac:dyDescent="0.2">
      <c r="A55" s="25" t="s">
        <v>160</v>
      </c>
      <c r="B55" s="128"/>
      <c r="C55" s="128"/>
      <c r="D55" s="128"/>
      <c r="E55" s="128"/>
      <c r="F55" s="24">
        <v>2019</v>
      </c>
      <c r="G55" s="128"/>
      <c r="H55" s="24">
        <v>32.9</v>
      </c>
      <c r="I55" s="24"/>
      <c r="J55" s="24"/>
      <c r="K55" s="24"/>
    </row>
    <row r="56" spans="1:11" x14ac:dyDescent="0.2">
      <c r="A56" s="25" t="s">
        <v>161</v>
      </c>
      <c r="B56" s="129"/>
      <c r="C56" s="129"/>
      <c r="D56" s="129"/>
      <c r="E56" s="129"/>
      <c r="F56" s="24">
        <v>2020</v>
      </c>
      <c r="G56" s="129"/>
      <c r="H56" s="24">
        <v>33.299999999999997</v>
      </c>
      <c r="I56" s="24"/>
      <c r="J56" s="24"/>
      <c r="K56" s="36"/>
    </row>
    <row r="57" spans="1:11" ht="12" customHeight="1" x14ac:dyDescent="0.2">
      <c r="A57" s="25" t="s">
        <v>162</v>
      </c>
      <c r="B57" s="127">
        <v>597</v>
      </c>
      <c r="C57" s="130" t="s">
        <v>163</v>
      </c>
      <c r="D57" s="127" t="s">
        <v>122</v>
      </c>
      <c r="E57" s="123" t="s">
        <v>24</v>
      </c>
      <c r="F57" s="24">
        <v>2012</v>
      </c>
      <c r="G57" s="127" t="s">
        <v>17</v>
      </c>
      <c r="H57" s="24">
        <f>-J62</f>
        <v>-1.8</v>
      </c>
      <c r="I57" s="24" t="s">
        <v>164</v>
      </c>
      <c r="J57" s="24"/>
      <c r="K57" s="24"/>
    </row>
    <row r="58" spans="1:11" x14ac:dyDescent="0.2">
      <c r="A58" s="25" t="s">
        <v>165</v>
      </c>
      <c r="B58" s="128"/>
      <c r="C58" s="131"/>
      <c r="D58" s="128"/>
      <c r="E58" s="123"/>
      <c r="F58" s="30">
        <v>2013</v>
      </c>
      <c r="G58" s="128"/>
      <c r="H58" s="31">
        <v>50.3</v>
      </c>
      <c r="I58" s="24">
        <v>50.3</v>
      </c>
      <c r="J58" s="24"/>
      <c r="K58" s="24"/>
    </row>
    <row r="59" spans="1:11" ht="56.25" x14ac:dyDescent="0.2">
      <c r="A59" s="25" t="s">
        <v>166</v>
      </c>
      <c r="B59" s="128"/>
      <c r="C59" s="131"/>
      <c r="D59" s="128"/>
      <c r="E59" s="123"/>
      <c r="F59" s="24">
        <v>2014</v>
      </c>
      <c r="G59" s="128"/>
      <c r="H59" s="31">
        <v>58</v>
      </c>
      <c r="I59" s="24">
        <v>58.5</v>
      </c>
      <c r="J59" s="31">
        <v>0.5</v>
      </c>
      <c r="K59" s="24" t="s">
        <v>167</v>
      </c>
    </row>
    <row r="60" spans="1:11" ht="136.5" customHeight="1" x14ac:dyDescent="0.2">
      <c r="A60" s="25" t="s">
        <v>168</v>
      </c>
      <c r="B60" s="128"/>
      <c r="C60" s="131"/>
      <c r="D60" s="128"/>
      <c r="E60" s="123"/>
      <c r="F60" s="24">
        <v>2015</v>
      </c>
      <c r="G60" s="128"/>
      <c r="H60" s="31">
        <v>58.5</v>
      </c>
      <c r="I60" s="24">
        <v>61.2</v>
      </c>
      <c r="J60" s="24">
        <f>61.2-58.5</f>
        <v>2.7000000000000028</v>
      </c>
      <c r="K60" s="24" t="s">
        <v>169</v>
      </c>
    </row>
    <row r="61" spans="1:11" ht="82.5" customHeight="1" x14ac:dyDescent="0.2">
      <c r="A61" s="25" t="s">
        <v>170</v>
      </c>
      <c r="B61" s="128"/>
      <c r="C61" s="131"/>
      <c r="D61" s="128"/>
      <c r="E61" s="123"/>
      <c r="F61" s="24">
        <v>2016</v>
      </c>
      <c r="G61" s="128"/>
      <c r="H61" s="31">
        <v>57.3</v>
      </c>
      <c r="I61" s="24">
        <v>59.1</v>
      </c>
      <c r="J61" s="24">
        <v>1.8</v>
      </c>
      <c r="K61" s="28" t="s">
        <v>147</v>
      </c>
    </row>
    <row r="62" spans="1:11" x14ac:dyDescent="0.2">
      <c r="A62" s="25" t="s">
        <v>171</v>
      </c>
      <c r="B62" s="128"/>
      <c r="C62" s="131"/>
      <c r="D62" s="128"/>
      <c r="E62" s="123"/>
      <c r="F62" s="24">
        <v>2017</v>
      </c>
      <c r="G62" s="128"/>
      <c r="H62" s="24">
        <v>80</v>
      </c>
      <c r="I62" s="55">
        <v>78.2</v>
      </c>
      <c r="J62" s="68">
        <v>1.8</v>
      </c>
      <c r="K62" s="55" t="s">
        <v>73</v>
      </c>
    </row>
    <row r="63" spans="1:11" ht="14.25" customHeight="1" x14ac:dyDescent="0.2">
      <c r="A63" s="25" t="s">
        <v>172</v>
      </c>
      <c r="B63" s="129"/>
      <c r="C63" s="132"/>
      <c r="D63" s="129"/>
      <c r="E63" s="123"/>
      <c r="F63" s="24">
        <v>2018</v>
      </c>
      <c r="G63" s="129"/>
      <c r="H63" s="24">
        <v>100</v>
      </c>
      <c r="I63" s="24"/>
      <c r="J63" s="24"/>
      <c r="K63" s="24"/>
    </row>
    <row r="64" spans="1:11" ht="14.25" customHeight="1" x14ac:dyDescent="0.2">
      <c r="A64" s="25" t="s">
        <v>173</v>
      </c>
      <c r="B64" s="124">
        <v>597</v>
      </c>
      <c r="C64" s="124" t="s">
        <v>174</v>
      </c>
      <c r="D64" s="124" t="s">
        <v>122</v>
      </c>
      <c r="E64" s="123" t="s">
        <v>24</v>
      </c>
      <c r="F64" s="24">
        <v>2012</v>
      </c>
      <c r="G64" s="124" t="s">
        <v>17</v>
      </c>
      <c r="H64" s="24" t="s">
        <v>138</v>
      </c>
      <c r="I64" s="24" t="s">
        <v>175</v>
      </c>
      <c r="J64" s="24"/>
      <c r="K64" s="24"/>
    </row>
    <row r="65" spans="1:11" ht="88.5" customHeight="1" x14ac:dyDescent="0.2">
      <c r="A65" s="25" t="s">
        <v>176</v>
      </c>
      <c r="B65" s="124"/>
      <c r="C65" s="124"/>
      <c r="D65" s="124"/>
      <c r="E65" s="123"/>
      <c r="F65" s="23">
        <v>2013</v>
      </c>
      <c r="G65" s="124"/>
      <c r="H65" s="23">
        <v>47.4</v>
      </c>
      <c r="I65" s="24">
        <v>48.3</v>
      </c>
      <c r="J65" s="23">
        <v>0.9</v>
      </c>
      <c r="K65" s="24" t="s">
        <v>177</v>
      </c>
    </row>
    <row r="66" spans="1:11" ht="111" customHeight="1" x14ac:dyDescent="0.2">
      <c r="A66" s="25" t="s">
        <v>178</v>
      </c>
      <c r="B66" s="124"/>
      <c r="C66" s="124"/>
      <c r="D66" s="124"/>
      <c r="E66" s="123"/>
      <c r="F66" s="23">
        <v>2014</v>
      </c>
      <c r="G66" s="124"/>
      <c r="H66" s="23">
        <v>51</v>
      </c>
      <c r="I66" s="24">
        <v>49.2</v>
      </c>
      <c r="J66" s="23">
        <v>-1.8</v>
      </c>
      <c r="K66" s="24" t="s">
        <v>179</v>
      </c>
    </row>
    <row r="67" spans="1:11" ht="36.75" customHeight="1" x14ac:dyDescent="0.2">
      <c r="A67" s="25" t="s">
        <v>180</v>
      </c>
      <c r="B67" s="124"/>
      <c r="C67" s="124"/>
      <c r="D67" s="124"/>
      <c r="E67" s="123"/>
      <c r="F67" s="23">
        <v>2015</v>
      </c>
      <c r="G67" s="124"/>
      <c r="H67" s="23">
        <v>52.4</v>
      </c>
      <c r="I67" s="32">
        <v>54.2</v>
      </c>
      <c r="J67" s="32">
        <v>1.8</v>
      </c>
      <c r="K67" s="28" t="s">
        <v>145</v>
      </c>
    </row>
    <row r="68" spans="1:11" ht="147" customHeight="1" x14ac:dyDescent="0.2">
      <c r="A68" s="25" t="s">
        <v>181</v>
      </c>
      <c r="B68" s="124"/>
      <c r="C68" s="124"/>
      <c r="D68" s="124"/>
      <c r="E68" s="123"/>
      <c r="F68" s="23">
        <v>2016</v>
      </c>
      <c r="G68" s="124"/>
      <c r="H68" s="23">
        <v>51.5</v>
      </c>
      <c r="I68" s="24">
        <v>55</v>
      </c>
      <c r="J68" s="23">
        <v>3.5</v>
      </c>
      <c r="K68" s="28" t="s">
        <v>147</v>
      </c>
    </row>
    <row r="69" spans="1:11" x14ac:dyDescent="0.2">
      <c r="A69" s="25" t="s">
        <v>182</v>
      </c>
      <c r="B69" s="124"/>
      <c r="C69" s="124"/>
      <c r="D69" s="124"/>
      <c r="E69" s="123"/>
      <c r="F69" s="23">
        <v>2017</v>
      </c>
      <c r="G69" s="124"/>
      <c r="H69" s="23">
        <v>80</v>
      </c>
      <c r="I69" s="91">
        <v>62.6</v>
      </c>
      <c r="J69" s="33">
        <v>-17.399999999999999</v>
      </c>
      <c r="K69" s="55" t="s">
        <v>76</v>
      </c>
    </row>
    <row r="70" spans="1:11" x14ac:dyDescent="0.2">
      <c r="A70" s="25" t="s">
        <v>183</v>
      </c>
      <c r="B70" s="124"/>
      <c r="C70" s="124"/>
      <c r="D70" s="124"/>
      <c r="E70" s="123"/>
      <c r="F70" s="23">
        <v>2018</v>
      </c>
      <c r="G70" s="124"/>
      <c r="H70" s="23">
        <v>100</v>
      </c>
      <c r="I70" s="24"/>
      <c r="J70" s="23"/>
      <c r="K70" s="24"/>
    </row>
    <row r="71" spans="1:11" ht="15" customHeight="1" x14ac:dyDescent="0.2">
      <c r="A71" s="25" t="s">
        <v>184</v>
      </c>
      <c r="B71" s="124">
        <v>597</v>
      </c>
      <c r="C71" s="124" t="s">
        <v>30</v>
      </c>
      <c r="D71" s="124" t="s">
        <v>122</v>
      </c>
      <c r="E71" s="123" t="s">
        <v>24</v>
      </c>
      <c r="F71" s="23">
        <v>2012</v>
      </c>
      <c r="G71" s="124" t="s">
        <v>17</v>
      </c>
      <c r="H71" s="23" t="s">
        <v>138</v>
      </c>
      <c r="I71" s="24" t="s">
        <v>185</v>
      </c>
      <c r="J71" s="23"/>
      <c r="K71" s="24"/>
    </row>
    <row r="72" spans="1:11" ht="26.25" customHeight="1" x14ac:dyDescent="0.2">
      <c r="A72" s="25" t="s">
        <v>186</v>
      </c>
      <c r="B72" s="124"/>
      <c r="C72" s="124"/>
      <c r="D72" s="124"/>
      <c r="E72" s="123"/>
      <c r="F72" s="23">
        <v>2013</v>
      </c>
      <c r="G72" s="124"/>
      <c r="H72" s="23">
        <v>78.900000000000006</v>
      </c>
      <c r="I72" s="24">
        <v>83.4</v>
      </c>
      <c r="J72" s="23">
        <f>I72-H72</f>
        <v>4.5</v>
      </c>
      <c r="K72" s="24" t="s">
        <v>187</v>
      </c>
    </row>
    <row r="73" spans="1:11" ht="100.5" customHeight="1" x14ac:dyDescent="0.2">
      <c r="A73" s="25" t="s">
        <v>188</v>
      </c>
      <c r="B73" s="124"/>
      <c r="C73" s="124"/>
      <c r="D73" s="124"/>
      <c r="E73" s="123"/>
      <c r="F73" s="23">
        <v>2014</v>
      </c>
      <c r="G73" s="124"/>
      <c r="H73" s="23">
        <v>76.2</v>
      </c>
      <c r="I73" s="23">
        <v>81.8</v>
      </c>
      <c r="J73" s="23">
        <f>I73-H73</f>
        <v>5.5999999999999943</v>
      </c>
      <c r="K73" s="23" t="s">
        <v>189</v>
      </c>
    </row>
    <row r="74" spans="1:11" ht="24" customHeight="1" x14ac:dyDescent="0.2">
      <c r="A74" s="25" t="s">
        <v>190</v>
      </c>
      <c r="B74" s="124"/>
      <c r="C74" s="124"/>
      <c r="D74" s="124"/>
      <c r="E74" s="123"/>
      <c r="F74" s="23">
        <v>2015</v>
      </c>
      <c r="G74" s="124"/>
      <c r="H74" s="23">
        <v>79.3</v>
      </c>
      <c r="I74" s="32">
        <v>85.4</v>
      </c>
      <c r="J74" s="23">
        <v>6.1</v>
      </c>
      <c r="K74" s="23" t="s">
        <v>191</v>
      </c>
    </row>
    <row r="75" spans="1:11" ht="149.25" customHeight="1" x14ac:dyDescent="0.2">
      <c r="A75" s="25" t="s">
        <v>192</v>
      </c>
      <c r="B75" s="124"/>
      <c r="C75" s="124"/>
      <c r="D75" s="124"/>
      <c r="E75" s="123"/>
      <c r="F75" s="23">
        <v>2016</v>
      </c>
      <c r="G75" s="124"/>
      <c r="H75" s="23">
        <v>80.7</v>
      </c>
      <c r="I75" s="24">
        <v>84.4</v>
      </c>
      <c r="J75" s="33">
        <v>3.7</v>
      </c>
      <c r="K75" s="23" t="s">
        <v>147</v>
      </c>
    </row>
    <row r="76" spans="1:11" x14ac:dyDescent="0.2">
      <c r="A76" s="25" t="s">
        <v>193</v>
      </c>
      <c r="B76" s="124"/>
      <c r="C76" s="124"/>
      <c r="D76" s="124"/>
      <c r="E76" s="123"/>
      <c r="F76" s="23">
        <v>2017</v>
      </c>
      <c r="G76" s="124"/>
      <c r="H76" s="23">
        <v>90</v>
      </c>
      <c r="I76" s="20">
        <v>91.4</v>
      </c>
      <c r="J76" s="33">
        <v>1.4</v>
      </c>
      <c r="K76" s="55" t="s">
        <v>76</v>
      </c>
    </row>
    <row r="77" spans="1:11" x14ac:dyDescent="0.2">
      <c r="A77" s="25" t="s">
        <v>194</v>
      </c>
      <c r="B77" s="124"/>
      <c r="C77" s="124"/>
      <c r="D77" s="124"/>
      <c r="E77" s="123"/>
      <c r="F77" s="23">
        <v>2018</v>
      </c>
      <c r="G77" s="124"/>
      <c r="H77" s="23">
        <v>100</v>
      </c>
      <c r="I77" s="24"/>
      <c r="J77" s="23"/>
      <c r="K77" s="24"/>
    </row>
    <row r="78" spans="1:11" ht="13.5" customHeight="1" x14ac:dyDescent="0.2">
      <c r="A78" s="25" t="s">
        <v>195</v>
      </c>
      <c r="B78" s="125">
        <v>597</v>
      </c>
      <c r="C78" s="126" t="s">
        <v>31</v>
      </c>
      <c r="D78" s="123" t="s">
        <v>257</v>
      </c>
      <c r="E78" s="123" t="s">
        <v>196</v>
      </c>
      <c r="F78" s="23">
        <v>2012</v>
      </c>
      <c r="G78" s="123" t="s">
        <v>197</v>
      </c>
      <c r="H78" s="23">
        <v>160</v>
      </c>
      <c r="I78" s="24" t="s">
        <v>198</v>
      </c>
      <c r="J78" s="23"/>
      <c r="K78" s="24"/>
    </row>
    <row r="79" spans="1:11" ht="12" customHeight="1" x14ac:dyDescent="0.2">
      <c r="A79" s="25" t="s">
        <v>199</v>
      </c>
      <c r="B79" s="125"/>
      <c r="C79" s="126"/>
      <c r="D79" s="123"/>
      <c r="E79" s="123"/>
      <c r="F79" s="24">
        <v>2013</v>
      </c>
      <c r="G79" s="123"/>
      <c r="H79" s="34">
        <v>164</v>
      </c>
      <c r="I79" s="35" t="s">
        <v>200</v>
      </c>
      <c r="J79" s="34"/>
      <c r="K79" s="34"/>
    </row>
    <row r="80" spans="1:11" ht="12.75" customHeight="1" x14ac:dyDescent="0.2">
      <c r="A80" s="25" t="s">
        <v>201</v>
      </c>
      <c r="B80" s="125"/>
      <c r="C80" s="126"/>
      <c r="D80" s="123"/>
      <c r="E80" s="123"/>
      <c r="F80" s="24">
        <v>2014</v>
      </c>
      <c r="G80" s="123"/>
      <c r="H80" s="24">
        <v>170</v>
      </c>
      <c r="I80" s="23" t="s">
        <v>202</v>
      </c>
      <c r="J80" s="23"/>
      <c r="K80" s="24"/>
    </row>
    <row r="81" spans="1:136" ht="13.5" customHeight="1" x14ac:dyDescent="0.2">
      <c r="A81" s="25" t="s">
        <v>203</v>
      </c>
      <c r="B81" s="125"/>
      <c r="C81" s="126"/>
      <c r="D81" s="123"/>
      <c r="E81" s="123"/>
      <c r="F81" s="24">
        <v>2015</v>
      </c>
      <c r="G81" s="123"/>
      <c r="H81" s="24">
        <v>170</v>
      </c>
      <c r="I81" s="24" t="s">
        <v>202</v>
      </c>
      <c r="J81" s="24"/>
      <c r="K81" s="55" t="s">
        <v>32</v>
      </c>
    </row>
    <row r="82" spans="1:136" ht="14.25" customHeight="1" x14ac:dyDescent="0.2">
      <c r="A82" s="37" t="s">
        <v>204</v>
      </c>
      <c r="B82" s="123">
        <v>597</v>
      </c>
      <c r="C82" s="123" t="s">
        <v>205</v>
      </c>
      <c r="D82" s="123" t="s">
        <v>122</v>
      </c>
      <c r="E82" s="123" t="s">
        <v>21</v>
      </c>
      <c r="F82" s="24">
        <v>2012</v>
      </c>
      <c r="G82" s="124" t="s">
        <v>25</v>
      </c>
      <c r="H82" s="33" t="s">
        <v>138</v>
      </c>
      <c r="I82" s="23"/>
      <c r="J82" s="23"/>
      <c r="K82" s="36"/>
    </row>
    <row r="83" spans="1:136" ht="39.75" customHeight="1" x14ac:dyDescent="0.2">
      <c r="A83" s="37" t="s">
        <v>206</v>
      </c>
      <c r="B83" s="123"/>
      <c r="C83" s="123"/>
      <c r="D83" s="123"/>
      <c r="E83" s="123"/>
      <c r="F83" s="24">
        <v>2013</v>
      </c>
      <c r="G83" s="124"/>
      <c r="H83" s="38">
        <v>110</v>
      </c>
      <c r="I83" s="39" t="s">
        <v>207</v>
      </c>
      <c r="J83" s="39">
        <f>19.3-10</f>
        <v>9.3000000000000007</v>
      </c>
      <c r="K83" s="24" t="s">
        <v>208</v>
      </c>
    </row>
    <row r="84" spans="1:136" ht="22.5" x14ac:dyDescent="0.2">
      <c r="A84" s="57" t="s">
        <v>209</v>
      </c>
      <c r="B84" s="123"/>
      <c r="C84" s="123"/>
      <c r="D84" s="123"/>
      <c r="E84" s="123"/>
      <c r="F84" s="58">
        <v>2014</v>
      </c>
      <c r="G84" s="124"/>
      <c r="H84" s="59">
        <v>120</v>
      </c>
      <c r="I84" s="60" t="s">
        <v>210</v>
      </c>
      <c r="J84" s="60">
        <v>70</v>
      </c>
      <c r="K84" s="61" t="s">
        <v>211</v>
      </c>
    </row>
    <row r="85" spans="1:136" s="66" customFormat="1" ht="22.5" customHeight="1" x14ac:dyDescent="0.2">
      <c r="A85" s="25" t="s">
        <v>212</v>
      </c>
      <c r="B85" s="123"/>
      <c r="C85" s="123"/>
      <c r="D85" s="123"/>
      <c r="E85" s="123"/>
      <c r="F85" s="24">
        <v>2015</v>
      </c>
      <c r="G85" s="124"/>
      <c r="H85" s="33">
        <v>140</v>
      </c>
      <c r="I85" s="23" t="s">
        <v>213</v>
      </c>
      <c r="J85" s="23">
        <v>96</v>
      </c>
      <c r="K85" s="24" t="s">
        <v>214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</row>
    <row r="86" spans="1:136" ht="111" customHeight="1" x14ac:dyDescent="0.2">
      <c r="A86" s="62" t="s">
        <v>215</v>
      </c>
      <c r="B86" s="123"/>
      <c r="C86" s="123"/>
      <c r="D86" s="123"/>
      <c r="E86" s="123"/>
      <c r="F86" s="30">
        <v>2016</v>
      </c>
      <c r="G86" s="124"/>
      <c r="H86" s="63">
        <v>160</v>
      </c>
      <c r="I86" s="63">
        <v>271</v>
      </c>
      <c r="J86" s="64">
        <v>111</v>
      </c>
      <c r="K86" s="65" t="s">
        <v>216</v>
      </c>
    </row>
    <row r="87" spans="1:136" ht="62.25" customHeight="1" x14ac:dyDescent="0.2">
      <c r="A87" s="25" t="s">
        <v>217</v>
      </c>
      <c r="B87" s="123"/>
      <c r="C87" s="123"/>
      <c r="D87" s="123"/>
      <c r="E87" s="123"/>
      <c r="F87" s="24">
        <v>2017</v>
      </c>
      <c r="G87" s="124"/>
      <c r="H87" s="33">
        <v>180</v>
      </c>
      <c r="I87" s="117">
        <v>181</v>
      </c>
      <c r="J87" s="116">
        <v>1</v>
      </c>
      <c r="K87" s="106" t="s">
        <v>259</v>
      </c>
    </row>
    <row r="88" spans="1:136" x14ac:dyDescent="0.2">
      <c r="A88" s="25" t="s">
        <v>218</v>
      </c>
      <c r="B88" s="123"/>
      <c r="C88" s="123"/>
      <c r="D88" s="123"/>
      <c r="E88" s="123"/>
      <c r="F88" s="24">
        <v>2018</v>
      </c>
      <c r="G88" s="124"/>
      <c r="H88" s="33">
        <v>200</v>
      </c>
      <c r="I88" s="23"/>
      <c r="J88" s="23"/>
      <c r="K88" s="41"/>
    </row>
    <row r="89" spans="1:136" ht="12.75" customHeight="1" x14ac:dyDescent="0.2">
      <c r="A89" s="25" t="s">
        <v>219</v>
      </c>
      <c r="B89" s="123">
        <v>597</v>
      </c>
      <c r="C89" s="123" t="s">
        <v>33</v>
      </c>
      <c r="D89" s="123" t="s">
        <v>122</v>
      </c>
      <c r="E89" s="123" t="s">
        <v>21</v>
      </c>
      <c r="F89" s="24">
        <v>2012</v>
      </c>
      <c r="G89" s="124" t="s">
        <v>34</v>
      </c>
      <c r="H89" s="24">
        <v>1</v>
      </c>
      <c r="I89" s="24" t="s">
        <v>220</v>
      </c>
      <c r="J89" s="24"/>
      <c r="K89" s="41"/>
    </row>
    <row r="90" spans="1:136" x14ac:dyDescent="0.2">
      <c r="A90" s="25" t="s">
        <v>221</v>
      </c>
      <c r="B90" s="123"/>
      <c r="C90" s="123"/>
      <c r="D90" s="123"/>
      <c r="E90" s="123"/>
      <c r="F90" s="24">
        <v>2013</v>
      </c>
      <c r="G90" s="124"/>
      <c r="H90" s="34">
        <v>1</v>
      </c>
      <c r="I90" s="39" t="s">
        <v>220</v>
      </c>
      <c r="J90" s="34"/>
      <c r="K90" s="40"/>
    </row>
    <row r="91" spans="1:136" x14ac:dyDescent="0.2">
      <c r="A91" s="25" t="s">
        <v>222</v>
      </c>
      <c r="B91" s="123"/>
      <c r="C91" s="123"/>
      <c r="D91" s="123"/>
      <c r="E91" s="123"/>
      <c r="F91" s="24">
        <v>2014</v>
      </c>
      <c r="G91" s="124"/>
      <c r="H91" s="24">
        <v>2</v>
      </c>
      <c r="I91" s="23" t="s">
        <v>223</v>
      </c>
      <c r="J91" s="24"/>
      <c r="K91" s="24"/>
    </row>
    <row r="92" spans="1:136" ht="90" x14ac:dyDescent="0.2">
      <c r="A92" s="25" t="s">
        <v>224</v>
      </c>
      <c r="B92" s="123"/>
      <c r="C92" s="123"/>
      <c r="D92" s="123"/>
      <c r="E92" s="123"/>
      <c r="F92" s="24">
        <v>2015</v>
      </c>
      <c r="G92" s="124"/>
      <c r="H92" s="24">
        <v>5</v>
      </c>
      <c r="I92" s="24" t="s">
        <v>225</v>
      </c>
      <c r="J92" s="24">
        <v>2.5</v>
      </c>
      <c r="K92" s="28" t="s">
        <v>226</v>
      </c>
    </row>
    <row r="93" spans="1:136" ht="27" customHeight="1" x14ac:dyDescent="0.2">
      <c r="A93" s="25" t="s">
        <v>227</v>
      </c>
      <c r="B93" s="123"/>
      <c r="C93" s="123"/>
      <c r="D93" s="123"/>
      <c r="E93" s="123"/>
      <c r="F93" s="24">
        <v>2016</v>
      </c>
      <c r="G93" s="124"/>
      <c r="H93" s="24">
        <v>6</v>
      </c>
      <c r="I93" s="69" t="s">
        <v>228</v>
      </c>
      <c r="J93" s="23">
        <v>1.9</v>
      </c>
      <c r="K93" s="42" t="s">
        <v>229</v>
      </c>
    </row>
    <row r="94" spans="1:136" x14ac:dyDescent="0.2">
      <c r="A94" s="25" t="s">
        <v>230</v>
      </c>
      <c r="B94" s="123"/>
      <c r="C94" s="123"/>
      <c r="D94" s="123"/>
      <c r="E94" s="123"/>
      <c r="F94" s="24">
        <v>2017</v>
      </c>
      <c r="G94" s="124"/>
      <c r="H94" s="24">
        <v>7</v>
      </c>
      <c r="I94" s="116">
        <v>7.5</v>
      </c>
      <c r="J94" s="116">
        <v>0.5</v>
      </c>
      <c r="K94" s="118" t="s">
        <v>258</v>
      </c>
    </row>
    <row r="95" spans="1:136" x14ac:dyDescent="0.2">
      <c r="A95" s="25" t="s">
        <v>231</v>
      </c>
      <c r="B95" s="123"/>
      <c r="C95" s="123"/>
      <c r="D95" s="123"/>
      <c r="E95" s="123"/>
      <c r="F95" s="24">
        <v>2018</v>
      </c>
      <c r="G95" s="124"/>
      <c r="H95" s="24">
        <v>8</v>
      </c>
      <c r="I95" s="24"/>
      <c r="J95" s="24"/>
      <c r="K95" s="24"/>
    </row>
    <row r="96" spans="1:136" x14ac:dyDescent="0.2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</row>
    <row r="97" spans="1:11" x14ac:dyDescent="0.2">
      <c r="A97" s="120" t="s">
        <v>232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</row>
    <row r="98" spans="1:11" ht="12.75" customHeight="1" x14ac:dyDescent="0.2">
      <c r="A98" s="121" t="s">
        <v>233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</row>
    <row r="99" spans="1:11" ht="24" customHeight="1" x14ac:dyDescent="0.2">
      <c r="A99" s="122" t="s">
        <v>234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</row>
    <row r="100" spans="1:11" x14ac:dyDescent="0.2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x14ac:dyDescent="0.2">
      <c r="A101" s="44"/>
      <c r="B101" s="45"/>
      <c r="C101" s="46"/>
      <c r="D101" s="46"/>
      <c r="E101" s="46"/>
      <c r="F101" s="46"/>
      <c r="G101" s="46"/>
      <c r="H101" s="46"/>
      <c r="I101" s="46"/>
      <c r="J101" s="43"/>
      <c r="K101" s="43"/>
    </row>
    <row r="102" spans="1:11" x14ac:dyDescent="0.2">
      <c r="A102" s="47"/>
      <c r="B102" s="48"/>
      <c r="C102" s="46"/>
      <c r="D102" s="46"/>
      <c r="E102" s="49"/>
      <c r="F102" s="45"/>
      <c r="G102" s="45"/>
      <c r="H102" s="49"/>
      <c r="I102" s="46"/>
      <c r="J102" s="43"/>
      <c r="K102" s="50"/>
    </row>
    <row r="103" spans="1:11" x14ac:dyDescent="0.2">
      <c r="A103" s="46"/>
      <c r="B103" s="45"/>
      <c r="C103" s="45"/>
      <c r="D103" s="45"/>
      <c r="E103" s="51"/>
      <c r="F103" s="51"/>
      <c r="G103" s="51"/>
      <c r="H103" s="45"/>
      <c r="J103" s="43"/>
      <c r="K103" s="52"/>
    </row>
    <row r="104" spans="1:11" x14ac:dyDescent="0.2">
      <c r="A104" s="53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7.25" customHeight="1" x14ac:dyDescent="0.2"/>
  </sheetData>
  <mergeCells count="79"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B6:B12"/>
    <mergeCell ref="C6:C12"/>
    <mergeCell ref="D6:D12"/>
    <mergeCell ref="E6:E12"/>
    <mergeCell ref="G6:G12"/>
    <mergeCell ref="B20:B26"/>
    <mergeCell ref="C20:C26"/>
    <mergeCell ref="D20:D26"/>
    <mergeCell ref="E20:E26"/>
    <mergeCell ref="G20:G26"/>
    <mergeCell ref="B13:B19"/>
    <mergeCell ref="C13:C19"/>
    <mergeCell ref="D13:D19"/>
    <mergeCell ref="E13:E19"/>
    <mergeCell ref="G13:G19"/>
    <mergeCell ref="B34:B40"/>
    <mergeCell ref="C34:C40"/>
    <mergeCell ref="D34:D40"/>
    <mergeCell ref="E34:E40"/>
    <mergeCell ref="G34:G40"/>
    <mergeCell ref="B27:B33"/>
    <mergeCell ref="C27:C33"/>
    <mergeCell ref="D27:D33"/>
    <mergeCell ref="E27:E33"/>
    <mergeCell ref="G28:G33"/>
    <mergeCell ref="B48:B56"/>
    <mergeCell ref="C48:C56"/>
    <mergeCell ref="D48:D56"/>
    <mergeCell ref="E48:E56"/>
    <mergeCell ref="G48:G56"/>
    <mergeCell ref="B41:B47"/>
    <mergeCell ref="C41:C47"/>
    <mergeCell ref="D41:D47"/>
    <mergeCell ref="E41:E47"/>
    <mergeCell ref="G41:G47"/>
    <mergeCell ref="B64:B70"/>
    <mergeCell ref="C64:C70"/>
    <mergeCell ref="D64:D70"/>
    <mergeCell ref="E64:E70"/>
    <mergeCell ref="G64:G70"/>
    <mergeCell ref="B57:B63"/>
    <mergeCell ref="C57:C63"/>
    <mergeCell ref="D57:D63"/>
    <mergeCell ref="E57:E63"/>
    <mergeCell ref="G57:G63"/>
    <mergeCell ref="B78:B81"/>
    <mergeCell ref="C78:C81"/>
    <mergeCell ref="D78:D81"/>
    <mergeCell ref="E78:E81"/>
    <mergeCell ref="G78:G81"/>
    <mergeCell ref="B71:B77"/>
    <mergeCell ref="C71:C77"/>
    <mergeCell ref="D71:D77"/>
    <mergeCell ref="E71:E77"/>
    <mergeCell ref="G71:G77"/>
    <mergeCell ref="A96:K96"/>
    <mergeCell ref="A97:K97"/>
    <mergeCell ref="A98:K98"/>
    <mergeCell ref="A99:K99"/>
    <mergeCell ref="B82:B88"/>
    <mergeCell ref="C82:C88"/>
    <mergeCell ref="D82:D88"/>
    <mergeCell ref="E82:E88"/>
    <mergeCell ref="G82:G88"/>
    <mergeCell ref="B89:B95"/>
    <mergeCell ref="C89:C95"/>
    <mergeCell ref="D89:D95"/>
    <mergeCell ref="E89:E95"/>
    <mergeCell ref="G89:G9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43" zoomScale="80" zoomScaleNormal="80" workbookViewId="0">
      <selection activeCell="C21" sqref="C21:C23"/>
    </sheetView>
  </sheetViews>
  <sheetFormatPr defaultRowHeight="15" x14ac:dyDescent="0.25"/>
  <cols>
    <col min="1" max="1" width="5.42578125" customWidth="1"/>
    <col min="2" max="2" width="23" customWidth="1"/>
    <col min="3" max="3" width="21.85546875" customWidth="1"/>
    <col min="4" max="4" width="12.5703125" customWidth="1"/>
    <col min="5" max="5" width="13" customWidth="1"/>
    <col min="6" max="6" width="16.42578125" customWidth="1"/>
    <col min="7" max="7" width="12.85546875" customWidth="1"/>
    <col min="8" max="8" width="15.5703125" customWidth="1"/>
    <col min="9" max="9" width="6.42578125" customWidth="1"/>
    <col min="10" max="10" width="7.140625" customWidth="1"/>
    <col min="11" max="11" width="12.140625" customWidth="1"/>
    <col min="12" max="12" width="12.85546875" customWidth="1"/>
    <col min="13" max="13" width="11.42578125" customWidth="1"/>
    <col min="14" max="14" width="24" customWidth="1"/>
  </cols>
  <sheetData>
    <row r="1" spans="1:15" ht="29.25" customHeight="1" x14ac:dyDescent="0.25">
      <c r="A1" s="171" t="s">
        <v>261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  <c r="O1" s="6"/>
    </row>
    <row r="2" spans="1:15" ht="13.5" customHeight="1" x14ac:dyDescent="0.25">
      <c r="A2" s="171" t="s">
        <v>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6"/>
    </row>
    <row r="3" spans="1:15" ht="15.75" x14ac:dyDescent="0.25">
      <c r="A3" s="174" t="s">
        <v>0</v>
      </c>
      <c r="B3" s="174" t="s">
        <v>238</v>
      </c>
      <c r="C3" s="174" t="s">
        <v>237</v>
      </c>
      <c r="D3" s="175" t="s">
        <v>5</v>
      </c>
      <c r="E3" s="176"/>
      <c r="F3" s="174" t="s">
        <v>241</v>
      </c>
      <c r="G3" s="174" t="s">
        <v>242</v>
      </c>
      <c r="H3" s="174" t="s">
        <v>6</v>
      </c>
      <c r="I3" s="174" t="s">
        <v>7</v>
      </c>
      <c r="J3" s="174"/>
      <c r="K3" s="174"/>
      <c r="L3" s="174"/>
      <c r="M3" s="174"/>
      <c r="N3" s="174" t="s">
        <v>245</v>
      </c>
      <c r="O3" s="2"/>
    </row>
    <row r="4" spans="1:15" ht="60.75" customHeight="1" x14ac:dyDescent="0.25">
      <c r="A4" s="174"/>
      <c r="B4" s="174"/>
      <c r="C4" s="174"/>
      <c r="D4" s="177"/>
      <c r="E4" s="178"/>
      <c r="F4" s="174"/>
      <c r="G4" s="174"/>
      <c r="H4" s="174"/>
      <c r="I4" s="174" t="s">
        <v>8</v>
      </c>
      <c r="J4" s="174"/>
      <c r="K4" s="174" t="s">
        <v>9</v>
      </c>
      <c r="L4" s="174"/>
      <c r="M4" s="179" t="s">
        <v>256</v>
      </c>
      <c r="N4" s="174"/>
      <c r="O4" s="2"/>
    </row>
    <row r="5" spans="1:15" ht="51.75" customHeight="1" x14ac:dyDescent="0.25">
      <c r="A5" s="174"/>
      <c r="B5" s="174"/>
      <c r="C5" s="174"/>
      <c r="D5" s="3" t="s">
        <v>239</v>
      </c>
      <c r="E5" s="3" t="s">
        <v>240</v>
      </c>
      <c r="F5" s="174"/>
      <c r="G5" s="174"/>
      <c r="H5" s="174"/>
      <c r="I5" s="3" t="s">
        <v>243</v>
      </c>
      <c r="J5" s="3" t="s">
        <v>244</v>
      </c>
      <c r="K5" s="3" t="s">
        <v>239</v>
      </c>
      <c r="L5" s="3" t="s">
        <v>240</v>
      </c>
      <c r="M5" s="180"/>
      <c r="N5" s="174"/>
      <c r="O5" s="1"/>
    </row>
    <row r="6" spans="1:15" ht="12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34.5" customHeight="1" x14ac:dyDescent="0.25">
      <c r="A7" s="161" t="s">
        <v>37</v>
      </c>
      <c r="B7" s="162"/>
      <c r="C7" s="162"/>
      <c r="D7" s="162"/>
      <c r="E7" s="162"/>
      <c r="F7" s="162"/>
      <c r="G7" s="163"/>
      <c r="H7" s="77" t="s">
        <v>10</v>
      </c>
      <c r="I7" s="87"/>
      <c r="J7" s="87"/>
      <c r="K7" s="90">
        <f>K12+K16+K20+K24+K28+K36+K40+K44+K52+K56</f>
        <v>8901448.2000000011</v>
      </c>
      <c r="L7" s="90">
        <f>L12+L16+L20+L24+L28+L36+L40+L44+L52+L56</f>
        <v>8299771.9000000004</v>
      </c>
      <c r="M7" s="104">
        <f>L7/K7</f>
        <v>0.93240692003352887</v>
      </c>
      <c r="N7" s="146" t="s">
        <v>39</v>
      </c>
      <c r="O7" s="1"/>
    </row>
    <row r="8" spans="1:15" ht="42.75" customHeight="1" x14ac:dyDescent="0.25">
      <c r="A8" s="161" t="s">
        <v>36</v>
      </c>
      <c r="B8" s="162"/>
      <c r="C8" s="162"/>
      <c r="D8" s="162"/>
      <c r="E8" s="162"/>
      <c r="F8" s="162"/>
      <c r="G8" s="163"/>
      <c r="H8" s="77" t="s">
        <v>11</v>
      </c>
      <c r="I8" s="87"/>
      <c r="J8" s="87"/>
      <c r="K8" s="86">
        <v>0</v>
      </c>
      <c r="L8" s="86">
        <v>0</v>
      </c>
      <c r="M8" s="86">
        <v>0</v>
      </c>
      <c r="N8" s="147"/>
      <c r="O8" s="1"/>
    </row>
    <row r="9" spans="1:15" ht="38.25" customHeight="1" x14ac:dyDescent="0.25">
      <c r="A9" s="194" t="s">
        <v>79</v>
      </c>
      <c r="B9" s="182" t="s">
        <v>255</v>
      </c>
      <c r="C9" s="185" t="s">
        <v>38</v>
      </c>
      <c r="D9" s="188">
        <v>43100</v>
      </c>
      <c r="E9" s="188">
        <v>43039</v>
      </c>
      <c r="F9" s="168"/>
      <c r="G9" s="191">
        <v>43040</v>
      </c>
      <c r="H9" s="7" t="s">
        <v>252</v>
      </c>
      <c r="I9" s="5"/>
      <c r="J9" s="5"/>
      <c r="K9" s="70">
        <v>0</v>
      </c>
      <c r="L9" s="70">
        <v>0</v>
      </c>
      <c r="M9" s="70">
        <v>0</v>
      </c>
      <c r="N9" s="147"/>
      <c r="O9" s="1"/>
    </row>
    <row r="10" spans="1:15" ht="25.5" x14ac:dyDescent="0.25">
      <c r="A10" s="195"/>
      <c r="B10" s="183"/>
      <c r="C10" s="186"/>
      <c r="D10" s="189"/>
      <c r="E10" s="189"/>
      <c r="F10" s="169"/>
      <c r="G10" s="192"/>
      <c r="H10" s="8" t="s">
        <v>251</v>
      </c>
      <c r="I10" s="5"/>
      <c r="J10" s="5"/>
      <c r="K10" s="70">
        <v>0</v>
      </c>
      <c r="L10" s="70">
        <v>0</v>
      </c>
      <c r="M10" s="70">
        <v>0</v>
      </c>
      <c r="N10" s="147"/>
      <c r="O10" s="1"/>
    </row>
    <row r="11" spans="1:15" ht="108.75" customHeight="1" x14ac:dyDescent="0.25">
      <c r="A11" s="196"/>
      <c r="B11" s="184"/>
      <c r="C11" s="187"/>
      <c r="D11" s="190"/>
      <c r="E11" s="190"/>
      <c r="F11" s="170"/>
      <c r="G11" s="193"/>
      <c r="H11" s="7" t="s">
        <v>250</v>
      </c>
      <c r="I11" s="5"/>
      <c r="J11" s="5"/>
      <c r="K11" s="70">
        <v>0</v>
      </c>
      <c r="L11" s="70">
        <v>0</v>
      </c>
      <c r="M11" s="70">
        <v>0</v>
      </c>
      <c r="N11" s="148"/>
      <c r="O11" s="1"/>
    </row>
    <row r="12" spans="1:15" ht="39.75" customHeight="1" x14ac:dyDescent="0.25">
      <c r="A12" s="161" t="s">
        <v>65</v>
      </c>
      <c r="B12" s="162"/>
      <c r="C12" s="162"/>
      <c r="D12" s="162"/>
      <c r="E12" s="162"/>
      <c r="F12" s="162"/>
      <c r="G12" s="163"/>
      <c r="H12" s="77" t="s">
        <v>11</v>
      </c>
      <c r="I12" s="87"/>
      <c r="J12" s="87"/>
      <c r="K12" s="108">
        <v>4746631.99</v>
      </c>
      <c r="L12" s="109">
        <v>4746631.99</v>
      </c>
      <c r="M12" s="110">
        <f>L12/K12</f>
        <v>1</v>
      </c>
      <c r="N12" s="5"/>
      <c r="O12" s="1"/>
    </row>
    <row r="13" spans="1:15" ht="38.25" customHeight="1" x14ac:dyDescent="0.25">
      <c r="A13" s="197" t="s">
        <v>80</v>
      </c>
      <c r="B13" s="146" t="s">
        <v>40</v>
      </c>
      <c r="C13" s="198" t="s">
        <v>60</v>
      </c>
      <c r="D13" s="188">
        <v>43100</v>
      </c>
      <c r="E13" s="188">
        <v>43039</v>
      </c>
      <c r="F13" s="168"/>
      <c r="G13" s="154">
        <v>43040</v>
      </c>
      <c r="H13" s="7" t="s">
        <v>252</v>
      </c>
      <c r="I13" s="17" t="s">
        <v>59</v>
      </c>
      <c r="J13" s="16">
        <v>2</v>
      </c>
      <c r="K13" s="111">
        <v>4746631.99</v>
      </c>
      <c r="L13" s="111">
        <v>4746631.99</v>
      </c>
      <c r="M13" s="112">
        <f>ROUND(L13/K13*100,1)</f>
        <v>100</v>
      </c>
      <c r="N13" s="5"/>
      <c r="O13" s="1"/>
    </row>
    <row r="14" spans="1:15" ht="25.5" x14ac:dyDescent="0.25">
      <c r="A14" s="155"/>
      <c r="B14" s="147"/>
      <c r="C14" s="199"/>
      <c r="D14" s="189"/>
      <c r="E14" s="189"/>
      <c r="F14" s="169"/>
      <c r="G14" s="155"/>
      <c r="H14" s="7" t="s">
        <v>254</v>
      </c>
      <c r="I14" s="5"/>
      <c r="J14" s="5"/>
      <c r="K14" s="70">
        <v>0</v>
      </c>
      <c r="L14" s="70">
        <v>0</v>
      </c>
      <c r="M14" s="70">
        <v>0</v>
      </c>
      <c r="N14" s="5"/>
      <c r="O14" s="1"/>
    </row>
    <row r="15" spans="1:15" ht="124.5" customHeight="1" x14ac:dyDescent="0.25">
      <c r="A15" s="156"/>
      <c r="B15" s="148"/>
      <c r="C15" s="200"/>
      <c r="D15" s="190"/>
      <c r="E15" s="190"/>
      <c r="F15" s="170"/>
      <c r="G15" s="156"/>
      <c r="H15" s="7" t="s">
        <v>250</v>
      </c>
      <c r="I15" s="5"/>
      <c r="J15" s="5"/>
      <c r="K15" s="70">
        <v>0</v>
      </c>
      <c r="L15" s="70">
        <v>0</v>
      </c>
      <c r="M15" s="70">
        <v>0</v>
      </c>
      <c r="N15" s="5"/>
      <c r="O15" s="1"/>
    </row>
    <row r="16" spans="1:15" s="80" customFormat="1" ht="42" customHeight="1" x14ac:dyDescent="0.25">
      <c r="A16" s="150" t="s">
        <v>61</v>
      </c>
      <c r="B16" s="151"/>
      <c r="C16" s="181"/>
      <c r="D16" s="151"/>
      <c r="E16" s="151"/>
      <c r="F16" s="151"/>
      <c r="G16" s="152"/>
      <c r="H16" s="81" t="s">
        <v>11</v>
      </c>
      <c r="I16" s="89"/>
      <c r="J16" s="89"/>
      <c r="K16" s="119">
        <v>2390766.31</v>
      </c>
      <c r="L16" s="119">
        <v>2391766.31</v>
      </c>
      <c r="M16" s="103">
        <f>L16/K16</f>
        <v>1.0004182759292772</v>
      </c>
      <c r="N16" s="78"/>
      <c r="O16" s="79"/>
    </row>
    <row r="17" spans="1:15" ht="38.25" customHeight="1" x14ac:dyDescent="0.25">
      <c r="A17" s="146" t="s">
        <v>81</v>
      </c>
      <c r="B17" s="146" t="s">
        <v>41</v>
      </c>
      <c r="C17" s="204" t="s">
        <v>62</v>
      </c>
      <c r="D17" s="158">
        <v>43100</v>
      </c>
      <c r="E17" s="158">
        <v>43039</v>
      </c>
      <c r="F17" s="201" t="s">
        <v>63</v>
      </c>
      <c r="G17" s="154">
        <v>43040</v>
      </c>
      <c r="H17" s="7" t="s">
        <v>252</v>
      </c>
      <c r="I17" s="11" t="s">
        <v>59</v>
      </c>
      <c r="J17" s="16">
        <v>1</v>
      </c>
      <c r="K17" s="70">
        <v>2390766.31</v>
      </c>
      <c r="L17" s="70">
        <v>2391766.31</v>
      </c>
      <c r="M17" s="16">
        <f>ROUND(L17/K17*100,1)</f>
        <v>100</v>
      </c>
      <c r="N17" s="5"/>
      <c r="O17" s="1"/>
    </row>
    <row r="18" spans="1:15" ht="25.5" x14ac:dyDescent="0.25">
      <c r="A18" s="147"/>
      <c r="B18" s="147"/>
      <c r="C18" s="205"/>
      <c r="D18" s="159"/>
      <c r="E18" s="159"/>
      <c r="F18" s="202"/>
      <c r="G18" s="155"/>
      <c r="H18" s="7" t="s">
        <v>251</v>
      </c>
      <c r="I18" s="5"/>
      <c r="J18" s="5"/>
      <c r="K18" s="70">
        <v>0</v>
      </c>
      <c r="L18" s="70">
        <v>0</v>
      </c>
      <c r="M18" s="70">
        <v>0</v>
      </c>
      <c r="N18" s="5"/>
      <c r="O18" s="1"/>
    </row>
    <row r="19" spans="1:15" ht="114" customHeight="1" x14ac:dyDescent="0.25">
      <c r="A19" s="148"/>
      <c r="B19" s="148"/>
      <c r="C19" s="206"/>
      <c r="D19" s="160"/>
      <c r="E19" s="160"/>
      <c r="F19" s="203"/>
      <c r="G19" s="156"/>
      <c r="H19" s="7" t="s">
        <v>250</v>
      </c>
      <c r="I19" s="5"/>
      <c r="J19" s="5"/>
      <c r="K19" s="70">
        <v>0</v>
      </c>
      <c r="L19" s="70">
        <v>0</v>
      </c>
      <c r="M19" s="70">
        <v>0</v>
      </c>
      <c r="N19" s="5"/>
      <c r="O19" s="1"/>
    </row>
    <row r="20" spans="1:15" s="80" customFormat="1" ht="39" customHeight="1" x14ac:dyDescent="0.25">
      <c r="A20" s="150" t="s">
        <v>66</v>
      </c>
      <c r="B20" s="151"/>
      <c r="C20" s="151"/>
      <c r="D20" s="151"/>
      <c r="E20" s="151"/>
      <c r="F20" s="151"/>
      <c r="G20" s="152"/>
      <c r="H20" s="81" t="s">
        <v>11</v>
      </c>
      <c r="I20" s="88"/>
      <c r="J20" s="88"/>
      <c r="K20" s="4">
        <v>321283</v>
      </c>
      <c r="L20" s="4">
        <v>321283</v>
      </c>
      <c r="M20" s="103">
        <f>L20/K20</f>
        <v>1</v>
      </c>
      <c r="N20" s="78"/>
      <c r="O20" s="79"/>
    </row>
    <row r="21" spans="1:15" ht="38.25" customHeight="1" x14ac:dyDescent="0.25">
      <c r="A21" s="197" t="s">
        <v>82</v>
      </c>
      <c r="B21" s="146" t="s">
        <v>41</v>
      </c>
      <c r="C21" s="201" t="s">
        <v>64</v>
      </c>
      <c r="D21" s="158">
        <v>43100</v>
      </c>
      <c r="E21" s="158">
        <v>43039</v>
      </c>
      <c r="F21" s="153"/>
      <c r="G21" s="154">
        <v>43040</v>
      </c>
      <c r="H21" s="7" t="s">
        <v>252</v>
      </c>
      <c r="I21" s="17" t="s">
        <v>59</v>
      </c>
      <c r="J21" s="11">
        <v>4</v>
      </c>
      <c r="K21" s="16">
        <v>286151</v>
      </c>
      <c r="L21" s="16">
        <v>286151</v>
      </c>
      <c r="M21" s="11">
        <v>100</v>
      </c>
      <c r="N21" s="5"/>
      <c r="O21" s="1"/>
    </row>
    <row r="22" spans="1:15" ht="25.5" x14ac:dyDescent="0.25">
      <c r="A22" s="155"/>
      <c r="B22" s="147"/>
      <c r="C22" s="202"/>
      <c r="D22" s="159"/>
      <c r="E22" s="159"/>
      <c r="F22" s="144"/>
      <c r="G22" s="155"/>
      <c r="H22" s="7" t="s">
        <v>251</v>
      </c>
      <c r="I22" s="5"/>
      <c r="J22" s="5"/>
      <c r="K22" s="94">
        <v>0</v>
      </c>
      <c r="L22" s="70">
        <v>0</v>
      </c>
      <c r="M22" s="70">
        <v>0</v>
      </c>
      <c r="N22" s="5"/>
      <c r="O22" s="1"/>
    </row>
    <row r="23" spans="1:15" ht="180.75" customHeight="1" x14ac:dyDescent="0.25">
      <c r="A23" s="156"/>
      <c r="B23" s="148"/>
      <c r="C23" s="203"/>
      <c r="D23" s="160"/>
      <c r="E23" s="160"/>
      <c r="F23" s="145"/>
      <c r="G23" s="156"/>
      <c r="H23" s="7" t="s">
        <v>250</v>
      </c>
      <c r="I23" s="5"/>
      <c r="J23" s="5"/>
      <c r="K23" s="16">
        <v>35132</v>
      </c>
      <c r="L23" s="16">
        <v>35132</v>
      </c>
      <c r="M23" s="11">
        <v>100</v>
      </c>
      <c r="N23" s="5"/>
      <c r="O23" s="1"/>
    </row>
    <row r="24" spans="1:15" s="80" customFormat="1" ht="48.75" customHeight="1" x14ac:dyDescent="0.25">
      <c r="A24" s="150" t="s">
        <v>42</v>
      </c>
      <c r="B24" s="151"/>
      <c r="C24" s="151"/>
      <c r="D24" s="151"/>
      <c r="E24" s="151"/>
      <c r="F24" s="151"/>
      <c r="G24" s="152"/>
      <c r="H24" s="81" t="s">
        <v>11</v>
      </c>
      <c r="I24" s="101" t="s">
        <v>45</v>
      </c>
      <c r="J24" s="101" t="s">
        <v>46</v>
      </c>
      <c r="K24" s="105">
        <v>304724.59999999998</v>
      </c>
      <c r="L24" s="114">
        <v>252690.50000000003</v>
      </c>
      <c r="M24" s="104">
        <f>L24/K24</f>
        <v>0.8292422075539686</v>
      </c>
      <c r="N24" s="78"/>
      <c r="O24" s="79"/>
    </row>
    <row r="25" spans="1:15" ht="25.5" x14ac:dyDescent="0.25">
      <c r="A25" s="146" t="s">
        <v>83</v>
      </c>
      <c r="B25" s="146" t="s">
        <v>43</v>
      </c>
      <c r="C25" s="146" t="s">
        <v>44</v>
      </c>
      <c r="D25" s="157">
        <v>43100</v>
      </c>
      <c r="E25" s="158">
        <v>43039</v>
      </c>
      <c r="F25" s="153"/>
      <c r="G25" s="157">
        <v>43040</v>
      </c>
      <c r="H25" s="7" t="s">
        <v>253</v>
      </c>
      <c r="I25" s="5"/>
      <c r="J25" s="5"/>
      <c r="K25" s="13">
        <v>276466.3</v>
      </c>
      <c r="L25" s="13">
        <v>235474.30000000002</v>
      </c>
      <c r="M25" s="70">
        <v>85.172876404827647</v>
      </c>
      <c r="N25" s="5"/>
      <c r="O25" s="1"/>
    </row>
    <row r="26" spans="1:15" ht="25.5" x14ac:dyDescent="0.25">
      <c r="A26" s="147"/>
      <c r="B26" s="207"/>
      <c r="C26" s="207"/>
      <c r="D26" s="147"/>
      <c r="E26" s="159"/>
      <c r="F26" s="144"/>
      <c r="G26" s="147"/>
      <c r="H26" s="7" t="s">
        <v>251</v>
      </c>
      <c r="I26" s="5"/>
      <c r="J26" s="5"/>
      <c r="K26" s="70">
        <v>0</v>
      </c>
      <c r="L26" s="70">
        <v>0</v>
      </c>
      <c r="M26" s="70">
        <v>0</v>
      </c>
      <c r="N26" s="5"/>
      <c r="O26" s="1"/>
    </row>
    <row r="27" spans="1:15" ht="147.75" customHeight="1" x14ac:dyDescent="0.25">
      <c r="A27" s="148"/>
      <c r="B27" s="208"/>
      <c r="C27" s="208"/>
      <c r="D27" s="148"/>
      <c r="E27" s="160"/>
      <c r="F27" s="145"/>
      <c r="G27" s="148"/>
      <c r="H27" s="7" t="s">
        <v>250</v>
      </c>
      <c r="I27" s="5"/>
      <c r="J27" s="5"/>
      <c r="K27" s="14">
        <v>28258.3</v>
      </c>
      <c r="L27" s="14">
        <v>17216.2</v>
      </c>
      <c r="M27" s="70">
        <v>60.924400972457647</v>
      </c>
      <c r="N27" s="5"/>
      <c r="O27" s="1"/>
    </row>
    <row r="28" spans="1:15" ht="90.75" customHeight="1" x14ac:dyDescent="0.25">
      <c r="A28" s="161" t="s">
        <v>69</v>
      </c>
      <c r="B28" s="162"/>
      <c r="C28" s="162"/>
      <c r="D28" s="162"/>
      <c r="E28" s="162"/>
      <c r="F28" s="162"/>
      <c r="G28" s="163"/>
      <c r="H28" s="77" t="s">
        <v>11</v>
      </c>
      <c r="I28" s="4" t="s">
        <v>246</v>
      </c>
      <c r="J28" s="98" t="s">
        <v>247</v>
      </c>
      <c r="K28" s="86">
        <v>492099</v>
      </c>
      <c r="L28" s="86">
        <v>286462</v>
      </c>
      <c r="M28" s="102">
        <f>L28/K28</f>
        <v>0.58212270295204827</v>
      </c>
      <c r="N28" s="87"/>
      <c r="O28" s="1"/>
    </row>
    <row r="29" spans="1:15" ht="25.5" x14ac:dyDescent="0.25">
      <c r="A29" s="211" t="s">
        <v>148</v>
      </c>
      <c r="B29" s="146" t="s">
        <v>55</v>
      </c>
      <c r="C29" s="146" t="s">
        <v>56</v>
      </c>
      <c r="D29" s="157">
        <v>43100</v>
      </c>
      <c r="E29" s="154">
        <v>43039</v>
      </c>
      <c r="F29" s="168"/>
      <c r="G29" s="154">
        <v>43040</v>
      </c>
      <c r="H29" s="7" t="s">
        <v>252</v>
      </c>
      <c r="I29" s="5"/>
      <c r="J29" s="5"/>
      <c r="K29" s="70">
        <v>474199</v>
      </c>
      <c r="L29" s="70">
        <v>271545.3</v>
      </c>
      <c r="M29" s="70">
        <v>57.263996760853566</v>
      </c>
      <c r="N29" s="5"/>
      <c r="O29" s="1"/>
    </row>
    <row r="30" spans="1:15" ht="25.5" x14ac:dyDescent="0.25">
      <c r="A30" s="159"/>
      <c r="B30" s="147"/>
      <c r="C30" s="147"/>
      <c r="D30" s="147"/>
      <c r="E30" s="155"/>
      <c r="F30" s="169"/>
      <c r="G30" s="155"/>
      <c r="H30" s="7" t="s">
        <v>251</v>
      </c>
      <c r="I30" s="5"/>
      <c r="J30" s="5"/>
      <c r="K30" s="70">
        <v>38088</v>
      </c>
      <c r="L30" s="70">
        <v>0</v>
      </c>
      <c r="M30" s="70">
        <v>0</v>
      </c>
      <c r="N30" s="5"/>
      <c r="O30" s="1"/>
    </row>
    <row r="31" spans="1:15" ht="204" customHeight="1" x14ac:dyDescent="0.25">
      <c r="A31" s="160"/>
      <c r="B31" s="148"/>
      <c r="C31" s="148"/>
      <c r="D31" s="148"/>
      <c r="E31" s="156"/>
      <c r="F31" s="170"/>
      <c r="G31" s="156"/>
      <c r="H31" s="7" t="s">
        <v>250</v>
      </c>
      <c r="I31" s="5"/>
      <c r="J31" s="5"/>
      <c r="K31" s="14">
        <v>17900</v>
      </c>
      <c r="L31" s="14">
        <v>14916.7</v>
      </c>
      <c r="M31" s="14">
        <f t="shared" ref="M31" si="0">L31/K31*100</f>
        <v>83.333519553072634</v>
      </c>
      <c r="N31" s="5"/>
      <c r="O31" s="1"/>
    </row>
    <row r="32" spans="1:15" ht="24.75" customHeight="1" x14ac:dyDescent="0.25">
      <c r="A32" s="161" t="s">
        <v>57</v>
      </c>
      <c r="B32" s="162"/>
      <c r="C32" s="162"/>
      <c r="D32" s="162"/>
      <c r="E32" s="162"/>
      <c r="F32" s="162"/>
      <c r="G32" s="163"/>
      <c r="H32" s="77" t="s">
        <v>11</v>
      </c>
      <c r="I32" s="87"/>
      <c r="J32" s="87"/>
      <c r="K32" s="86">
        <v>0</v>
      </c>
      <c r="L32" s="86">
        <v>0</v>
      </c>
      <c r="M32" s="86">
        <v>0</v>
      </c>
      <c r="N32" s="5"/>
      <c r="O32" s="1"/>
    </row>
    <row r="33" spans="1:15" ht="25.5" x14ac:dyDescent="0.25">
      <c r="A33" s="146" t="s">
        <v>157</v>
      </c>
      <c r="B33" s="153"/>
      <c r="C33" s="153"/>
      <c r="D33" s="157">
        <v>43100</v>
      </c>
      <c r="E33" s="158">
        <v>43039</v>
      </c>
      <c r="F33" s="153"/>
      <c r="G33" s="154">
        <v>43040</v>
      </c>
      <c r="H33" s="7" t="s">
        <v>252</v>
      </c>
      <c r="I33" s="5"/>
      <c r="J33" s="5"/>
      <c r="K33" s="70">
        <v>0</v>
      </c>
      <c r="L33" s="70">
        <v>0</v>
      </c>
      <c r="M33" s="70">
        <v>0</v>
      </c>
      <c r="N33" s="5"/>
      <c r="O33" s="1"/>
    </row>
    <row r="34" spans="1:15" ht="25.5" x14ac:dyDescent="0.25">
      <c r="A34" s="147"/>
      <c r="B34" s="144"/>
      <c r="C34" s="144"/>
      <c r="D34" s="147"/>
      <c r="E34" s="159"/>
      <c r="F34" s="144"/>
      <c r="G34" s="155"/>
      <c r="H34" s="7" t="s">
        <v>251</v>
      </c>
      <c r="I34" s="5"/>
      <c r="J34" s="5"/>
      <c r="K34" s="70">
        <v>0</v>
      </c>
      <c r="L34" s="70">
        <v>0</v>
      </c>
      <c r="M34" s="70">
        <v>0</v>
      </c>
      <c r="N34" s="5"/>
      <c r="O34" s="1"/>
    </row>
    <row r="35" spans="1:15" ht="36.75" customHeight="1" x14ac:dyDescent="0.25">
      <c r="A35" s="148"/>
      <c r="B35" s="145"/>
      <c r="C35" s="145"/>
      <c r="D35" s="148"/>
      <c r="E35" s="160"/>
      <c r="F35" s="145"/>
      <c r="G35" s="156"/>
      <c r="H35" s="7" t="s">
        <v>250</v>
      </c>
      <c r="I35" s="5"/>
      <c r="J35" s="5"/>
      <c r="K35" s="70">
        <v>0</v>
      </c>
      <c r="L35" s="70">
        <v>0</v>
      </c>
      <c r="M35" s="70">
        <v>0</v>
      </c>
      <c r="N35" s="5"/>
      <c r="O35" s="1"/>
    </row>
    <row r="36" spans="1:15" ht="39.75" customHeight="1" x14ac:dyDescent="0.25">
      <c r="A36" s="161" t="s">
        <v>29</v>
      </c>
      <c r="B36" s="162"/>
      <c r="C36" s="162"/>
      <c r="D36" s="162"/>
      <c r="E36" s="162"/>
      <c r="F36" s="162"/>
      <c r="G36" s="163"/>
      <c r="H36" s="93" t="s">
        <v>11</v>
      </c>
      <c r="I36" s="96" t="s">
        <v>248</v>
      </c>
      <c r="J36" s="96" t="s">
        <v>249</v>
      </c>
      <c r="K36" s="113">
        <v>50276.4</v>
      </c>
      <c r="L36" s="99">
        <v>23487.5</v>
      </c>
      <c r="M36" s="86">
        <v>46.716749807066535</v>
      </c>
      <c r="N36" s="5"/>
      <c r="O36" s="1"/>
    </row>
    <row r="37" spans="1:15" ht="25.5" x14ac:dyDescent="0.25">
      <c r="A37" s="146" t="s">
        <v>171</v>
      </c>
      <c r="B37" s="146" t="s">
        <v>72</v>
      </c>
      <c r="C37" s="146" t="s">
        <v>71</v>
      </c>
      <c r="D37" s="157">
        <v>43100</v>
      </c>
      <c r="E37" s="158">
        <v>43039</v>
      </c>
      <c r="F37" s="153"/>
      <c r="G37" s="154">
        <v>43040</v>
      </c>
      <c r="H37" s="7" t="s">
        <v>252</v>
      </c>
      <c r="I37" s="95" t="s">
        <v>248</v>
      </c>
      <c r="J37" s="95" t="s">
        <v>249</v>
      </c>
      <c r="K37" s="14">
        <f>K36-K39</f>
        <v>39276.400000000001</v>
      </c>
      <c r="L37" s="70">
        <v>15500</v>
      </c>
      <c r="M37" s="70">
        <v>39.46390198694381</v>
      </c>
      <c r="N37" s="5"/>
      <c r="O37" s="1"/>
    </row>
    <row r="38" spans="1:15" ht="25.5" x14ac:dyDescent="0.25">
      <c r="A38" s="147"/>
      <c r="B38" s="147"/>
      <c r="C38" s="147"/>
      <c r="D38" s="147"/>
      <c r="E38" s="159"/>
      <c r="F38" s="144"/>
      <c r="G38" s="155"/>
      <c r="H38" s="7" t="s">
        <v>251</v>
      </c>
      <c r="I38" s="5"/>
      <c r="J38" s="5"/>
      <c r="K38" s="14">
        <v>28200</v>
      </c>
      <c r="L38" s="70">
        <v>0</v>
      </c>
      <c r="M38" s="70">
        <v>0</v>
      </c>
      <c r="N38" s="5"/>
      <c r="O38" s="1"/>
    </row>
    <row r="39" spans="1:15" ht="92.25" customHeight="1" x14ac:dyDescent="0.25">
      <c r="A39" s="148"/>
      <c r="B39" s="148"/>
      <c r="C39" s="148"/>
      <c r="D39" s="148"/>
      <c r="E39" s="160"/>
      <c r="F39" s="145"/>
      <c r="G39" s="156"/>
      <c r="H39" s="7" t="s">
        <v>250</v>
      </c>
      <c r="I39" s="5"/>
      <c r="J39" s="5"/>
      <c r="K39" s="11">
        <v>11000</v>
      </c>
      <c r="L39" s="14">
        <v>7987.5</v>
      </c>
      <c r="M39" s="70">
        <f>L39*100/K39</f>
        <v>72.61363636363636</v>
      </c>
      <c r="N39" s="7" t="s">
        <v>73</v>
      </c>
      <c r="O39" s="1"/>
    </row>
    <row r="40" spans="1:15" ht="39.75" customHeight="1" x14ac:dyDescent="0.25">
      <c r="A40" s="161" t="s">
        <v>78</v>
      </c>
      <c r="B40" s="162"/>
      <c r="C40" s="162"/>
      <c r="D40" s="162"/>
      <c r="E40" s="162"/>
      <c r="F40" s="162"/>
      <c r="G40" s="163"/>
      <c r="H40" s="77" t="s">
        <v>11</v>
      </c>
      <c r="I40" s="97" t="s">
        <v>246</v>
      </c>
      <c r="J40" s="98" t="s">
        <v>247</v>
      </c>
      <c r="K40" s="4">
        <v>291506.8</v>
      </c>
      <c r="L40" s="4">
        <v>96161.2</v>
      </c>
      <c r="M40" s="86">
        <v>33</v>
      </c>
      <c r="N40" s="5"/>
      <c r="O40" s="1"/>
    </row>
    <row r="41" spans="1:15" ht="25.5" x14ac:dyDescent="0.25">
      <c r="A41" s="164" t="s">
        <v>182</v>
      </c>
      <c r="B41" s="146" t="s">
        <v>70</v>
      </c>
      <c r="C41" s="165" t="s">
        <v>77</v>
      </c>
      <c r="D41" s="157">
        <v>43100</v>
      </c>
      <c r="E41" s="154">
        <v>43039</v>
      </c>
      <c r="F41" s="153"/>
      <c r="G41" s="154">
        <v>43040</v>
      </c>
      <c r="H41" s="7" t="s">
        <v>252</v>
      </c>
      <c r="I41" s="5"/>
      <c r="J41" s="5"/>
      <c r="K41" s="11">
        <v>291506.8</v>
      </c>
      <c r="L41" s="11">
        <v>96161.2</v>
      </c>
      <c r="M41" s="14">
        <f t="shared" ref="M41" si="1">L41/K41*100</f>
        <v>32.987635279863106</v>
      </c>
      <c r="N41" s="5"/>
      <c r="O41" s="1"/>
    </row>
    <row r="42" spans="1:15" ht="25.5" x14ac:dyDescent="0.25">
      <c r="A42" s="147"/>
      <c r="B42" s="147"/>
      <c r="C42" s="166"/>
      <c r="D42" s="147"/>
      <c r="E42" s="155"/>
      <c r="F42" s="144"/>
      <c r="G42" s="155"/>
      <c r="H42" s="7" t="s">
        <v>251</v>
      </c>
      <c r="I42" s="5"/>
      <c r="J42" s="5"/>
      <c r="K42" s="70">
        <v>73000</v>
      </c>
      <c r="L42" s="70">
        <v>73000</v>
      </c>
      <c r="M42" s="70">
        <v>100</v>
      </c>
      <c r="N42" s="5"/>
      <c r="O42" s="1"/>
    </row>
    <row r="43" spans="1:15" ht="195" customHeight="1" x14ac:dyDescent="0.25">
      <c r="A43" s="148"/>
      <c r="B43" s="148"/>
      <c r="C43" s="167"/>
      <c r="D43" s="148"/>
      <c r="E43" s="156"/>
      <c r="F43" s="145"/>
      <c r="G43" s="156"/>
      <c r="H43" s="7" t="s">
        <v>250</v>
      </c>
      <c r="I43" s="5"/>
      <c r="J43" s="5"/>
      <c r="K43" s="70">
        <v>0</v>
      </c>
      <c r="L43" s="70">
        <v>0</v>
      </c>
      <c r="M43" s="70">
        <v>0</v>
      </c>
      <c r="N43" s="5"/>
      <c r="O43" s="1"/>
    </row>
    <row r="44" spans="1:15" ht="39.75" customHeight="1" x14ac:dyDescent="0.25">
      <c r="A44" s="161" t="s">
        <v>30</v>
      </c>
      <c r="B44" s="162"/>
      <c r="C44" s="162"/>
      <c r="D44" s="162"/>
      <c r="E44" s="162"/>
      <c r="F44" s="162"/>
      <c r="G44" s="163"/>
      <c r="H44" s="77" t="s">
        <v>11</v>
      </c>
      <c r="I44" s="97" t="s">
        <v>246</v>
      </c>
      <c r="J44" s="98" t="s">
        <v>247</v>
      </c>
      <c r="K44" s="86">
        <v>294360.09999999998</v>
      </c>
      <c r="L44" s="86">
        <v>176024.3</v>
      </c>
      <c r="M44" s="102">
        <f>L44/K44</f>
        <v>0.59798967319280028</v>
      </c>
      <c r="N44" s="5"/>
      <c r="O44" s="1"/>
    </row>
    <row r="45" spans="1:15" ht="24" customHeight="1" x14ac:dyDescent="0.25">
      <c r="A45" s="146" t="s">
        <v>193</v>
      </c>
      <c r="B45" s="146" t="s">
        <v>70</v>
      </c>
      <c r="C45" s="146" t="s">
        <v>75</v>
      </c>
      <c r="D45" s="157">
        <v>43100</v>
      </c>
      <c r="E45" s="154">
        <v>43039</v>
      </c>
      <c r="F45" s="153"/>
      <c r="G45" s="154">
        <v>43040</v>
      </c>
      <c r="H45" s="7" t="s">
        <v>12</v>
      </c>
      <c r="I45" s="5"/>
      <c r="J45" s="5"/>
      <c r="K45" s="70">
        <v>270360.09999999998</v>
      </c>
      <c r="L45" s="70">
        <v>156024.29999999999</v>
      </c>
      <c r="M45" s="70">
        <v>57.709809990453479</v>
      </c>
      <c r="N45" s="5"/>
      <c r="O45" s="1"/>
    </row>
    <row r="46" spans="1:15" ht="24" customHeight="1" x14ac:dyDescent="0.25">
      <c r="A46" s="147"/>
      <c r="B46" s="147"/>
      <c r="C46" s="147"/>
      <c r="D46" s="147"/>
      <c r="E46" s="155"/>
      <c r="F46" s="144"/>
      <c r="G46" s="155"/>
      <c r="H46" s="7" t="s">
        <v>251</v>
      </c>
      <c r="I46" s="5"/>
      <c r="J46" s="5"/>
      <c r="K46" s="70">
        <v>30207</v>
      </c>
      <c r="L46" s="70">
        <v>0</v>
      </c>
      <c r="M46" s="70">
        <v>0</v>
      </c>
      <c r="N46" s="5"/>
      <c r="O46" s="1"/>
    </row>
    <row r="47" spans="1:15" ht="156.75" customHeight="1" x14ac:dyDescent="0.25">
      <c r="A47" s="148"/>
      <c r="B47" s="148"/>
      <c r="C47" s="148"/>
      <c r="D47" s="148"/>
      <c r="E47" s="156"/>
      <c r="F47" s="145"/>
      <c r="G47" s="156"/>
      <c r="H47" s="7" t="s">
        <v>250</v>
      </c>
      <c r="I47" s="5"/>
      <c r="J47" s="5"/>
      <c r="K47" s="70">
        <v>24000</v>
      </c>
      <c r="L47" s="14">
        <v>20000</v>
      </c>
      <c r="M47" s="14">
        <f t="shared" ref="M47" si="2">L47/K47*100</f>
        <v>83.333333333333343</v>
      </c>
      <c r="N47" s="100" t="s">
        <v>73</v>
      </c>
      <c r="O47" s="1"/>
    </row>
    <row r="48" spans="1:15" ht="52.5" customHeight="1" x14ac:dyDescent="0.25">
      <c r="A48" s="161" t="s">
        <v>74</v>
      </c>
      <c r="B48" s="209"/>
      <c r="C48" s="209"/>
      <c r="D48" s="209"/>
      <c r="E48" s="209"/>
      <c r="F48" s="209"/>
      <c r="G48" s="210"/>
      <c r="H48" s="77" t="s">
        <v>11</v>
      </c>
      <c r="I48" s="85"/>
      <c r="J48" s="85"/>
      <c r="K48" s="86">
        <v>0</v>
      </c>
      <c r="L48" s="86">
        <v>0</v>
      </c>
      <c r="M48" s="102">
        <v>0</v>
      </c>
      <c r="N48" s="144"/>
      <c r="O48" s="1"/>
    </row>
    <row r="49" spans="1:15" ht="38.25" customHeight="1" x14ac:dyDescent="0.25">
      <c r="A49" s="149" t="s">
        <v>236</v>
      </c>
      <c r="B49" s="146" t="s">
        <v>67</v>
      </c>
      <c r="C49" s="146" t="s">
        <v>68</v>
      </c>
      <c r="D49" s="10"/>
      <c r="E49" s="12"/>
      <c r="F49" s="10"/>
      <c r="G49" s="9"/>
      <c r="H49" s="7" t="s">
        <v>252</v>
      </c>
      <c r="I49" s="18"/>
      <c r="J49" s="18"/>
      <c r="K49" s="70">
        <v>0</v>
      </c>
      <c r="L49" s="70">
        <v>0</v>
      </c>
      <c r="M49" s="70">
        <v>0</v>
      </c>
      <c r="N49" s="144"/>
      <c r="O49" s="1"/>
    </row>
    <row r="50" spans="1:15" ht="25.5" x14ac:dyDescent="0.25">
      <c r="A50" s="147"/>
      <c r="B50" s="147"/>
      <c r="C50" s="147"/>
      <c r="D50" s="71"/>
      <c r="E50" s="72"/>
      <c r="F50" s="71"/>
      <c r="G50" s="73"/>
      <c r="H50" s="7" t="s">
        <v>251</v>
      </c>
      <c r="I50" s="18"/>
      <c r="J50" s="18"/>
      <c r="K50" s="70">
        <v>0</v>
      </c>
      <c r="L50" s="70">
        <v>0</v>
      </c>
      <c r="M50" s="70">
        <v>0</v>
      </c>
      <c r="N50" s="144"/>
      <c r="O50" s="1"/>
    </row>
    <row r="51" spans="1:15" ht="95.25" customHeight="1" x14ac:dyDescent="0.25">
      <c r="A51" s="148"/>
      <c r="B51" s="148"/>
      <c r="C51" s="148"/>
      <c r="D51" s="74"/>
      <c r="E51" s="75"/>
      <c r="F51" s="74"/>
      <c r="G51" s="76"/>
      <c r="H51" s="7" t="s">
        <v>250</v>
      </c>
      <c r="I51" s="18"/>
      <c r="J51" s="18"/>
      <c r="K51" s="70">
        <v>0</v>
      </c>
      <c r="L51" s="70">
        <v>0</v>
      </c>
      <c r="M51" s="70">
        <v>0</v>
      </c>
      <c r="N51" s="145"/>
      <c r="O51" s="1"/>
    </row>
    <row r="52" spans="1:15" s="80" customFormat="1" ht="50.25" customHeight="1" x14ac:dyDescent="0.25">
      <c r="A52" s="150" t="s">
        <v>54</v>
      </c>
      <c r="B52" s="151"/>
      <c r="C52" s="151"/>
      <c r="D52" s="151"/>
      <c r="E52" s="151"/>
      <c r="F52" s="151"/>
      <c r="G52" s="152"/>
      <c r="H52" s="81" t="s">
        <v>11</v>
      </c>
      <c r="I52" s="82" t="s">
        <v>50</v>
      </c>
      <c r="J52" s="82" t="s">
        <v>51</v>
      </c>
      <c r="K52" s="83">
        <v>6800</v>
      </c>
      <c r="L52" s="84">
        <v>2700</v>
      </c>
      <c r="M52" s="103">
        <f>L52/K52</f>
        <v>0.39705882352941174</v>
      </c>
      <c r="N52" s="78"/>
      <c r="O52" s="79"/>
    </row>
    <row r="53" spans="1:15" ht="25.5" x14ac:dyDescent="0.25">
      <c r="A53" s="146" t="s">
        <v>217</v>
      </c>
      <c r="B53" s="165" t="s">
        <v>52</v>
      </c>
      <c r="C53" s="146" t="s">
        <v>53</v>
      </c>
      <c r="D53" s="157">
        <v>43100</v>
      </c>
      <c r="E53" s="158">
        <v>43039</v>
      </c>
      <c r="F53" s="153"/>
      <c r="G53" s="157">
        <v>43040</v>
      </c>
      <c r="H53" s="7" t="s">
        <v>252</v>
      </c>
      <c r="I53" s="5"/>
      <c r="J53" s="5"/>
      <c r="K53" s="14">
        <v>6800</v>
      </c>
      <c r="L53" s="11">
        <v>2700</v>
      </c>
      <c r="M53" s="107">
        <f>L53/K53</f>
        <v>0.39705882352941174</v>
      </c>
      <c r="N53" s="5"/>
      <c r="O53" s="1"/>
    </row>
    <row r="54" spans="1:15" ht="25.5" x14ac:dyDescent="0.25">
      <c r="A54" s="147"/>
      <c r="B54" s="166"/>
      <c r="C54" s="207"/>
      <c r="D54" s="147"/>
      <c r="E54" s="159"/>
      <c r="F54" s="144"/>
      <c r="G54" s="147"/>
      <c r="H54" s="7" t="s">
        <v>251</v>
      </c>
      <c r="I54" s="5"/>
      <c r="J54" s="5"/>
      <c r="K54" s="14">
        <v>0</v>
      </c>
      <c r="L54" s="14">
        <v>0</v>
      </c>
      <c r="M54" s="70">
        <v>0</v>
      </c>
      <c r="N54" s="5"/>
      <c r="O54" s="1"/>
    </row>
    <row r="55" spans="1:15" ht="112.5" customHeight="1" x14ac:dyDescent="0.25">
      <c r="A55" s="148"/>
      <c r="B55" s="167"/>
      <c r="C55" s="208"/>
      <c r="D55" s="148"/>
      <c r="E55" s="160"/>
      <c r="F55" s="145"/>
      <c r="G55" s="148"/>
      <c r="H55" s="7" t="s">
        <v>250</v>
      </c>
      <c r="I55" s="5"/>
      <c r="J55" s="5"/>
      <c r="K55" s="70">
        <v>0</v>
      </c>
      <c r="L55" s="70">
        <v>0</v>
      </c>
      <c r="M55" s="70">
        <v>0</v>
      </c>
      <c r="N55" s="5"/>
      <c r="O55" s="1"/>
    </row>
    <row r="56" spans="1:15" s="80" customFormat="1" ht="42.75" customHeight="1" x14ac:dyDescent="0.25">
      <c r="A56" s="215" t="s">
        <v>47</v>
      </c>
      <c r="B56" s="216"/>
      <c r="C56" s="216"/>
      <c r="D56" s="216"/>
      <c r="E56" s="216"/>
      <c r="F56" s="216"/>
      <c r="G56" s="217"/>
      <c r="H56" s="81" t="s">
        <v>11</v>
      </c>
      <c r="I56" s="82" t="s">
        <v>50</v>
      </c>
      <c r="J56" s="82" t="s">
        <v>51</v>
      </c>
      <c r="K56" s="83">
        <v>3000</v>
      </c>
      <c r="L56" s="99">
        <v>2565.1</v>
      </c>
      <c r="M56" s="102">
        <f>L56/K56</f>
        <v>0.85503333333333331</v>
      </c>
      <c r="N56" s="78"/>
      <c r="O56" s="79"/>
    </row>
    <row r="57" spans="1:15" ht="25.5" x14ac:dyDescent="0.25">
      <c r="A57" s="146" t="s">
        <v>230</v>
      </c>
      <c r="B57" s="146" t="s">
        <v>49</v>
      </c>
      <c r="C57" s="146" t="s">
        <v>48</v>
      </c>
      <c r="D57" s="157">
        <v>43100</v>
      </c>
      <c r="E57" s="212">
        <v>43039</v>
      </c>
      <c r="F57" s="153"/>
      <c r="G57" s="157">
        <v>43040</v>
      </c>
      <c r="H57" s="7" t="s">
        <v>252</v>
      </c>
      <c r="I57" s="5"/>
      <c r="J57" s="5"/>
      <c r="K57" s="15">
        <v>2000</v>
      </c>
      <c r="L57" s="11">
        <v>870</v>
      </c>
      <c r="M57" s="70">
        <v>43.5</v>
      </c>
      <c r="N57" s="5"/>
      <c r="O57" s="1"/>
    </row>
    <row r="58" spans="1:15" ht="25.5" x14ac:dyDescent="0.25">
      <c r="A58" s="147"/>
      <c r="B58" s="207"/>
      <c r="C58" s="207"/>
      <c r="D58" s="147"/>
      <c r="E58" s="213"/>
      <c r="F58" s="144"/>
      <c r="G58" s="147"/>
      <c r="H58" s="7" t="s">
        <v>251</v>
      </c>
      <c r="I58" s="5"/>
      <c r="J58" s="5"/>
      <c r="K58" s="14">
        <v>0</v>
      </c>
      <c r="L58" s="14">
        <v>0</v>
      </c>
      <c r="M58" s="70">
        <v>0</v>
      </c>
      <c r="N58" s="5"/>
      <c r="O58" s="1"/>
    </row>
    <row r="59" spans="1:15" ht="122.25" customHeight="1" x14ac:dyDescent="0.25">
      <c r="A59" s="148"/>
      <c r="B59" s="208"/>
      <c r="C59" s="208"/>
      <c r="D59" s="148"/>
      <c r="E59" s="214"/>
      <c r="F59" s="145"/>
      <c r="G59" s="148"/>
      <c r="H59" s="7" t="s">
        <v>250</v>
      </c>
      <c r="I59" s="5"/>
      <c r="J59" s="5"/>
      <c r="K59" s="15">
        <v>1000</v>
      </c>
      <c r="L59" s="70">
        <v>1695.1</v>
      </c>
      <c r="M59" s="70">
        <v>169.51</v>
      </c>
      <c r="N59" s="5"/>
      <c r="O59" s="1"/>
    </row>
    <row r="60" spans="1:15" ht="15.75" customHeight="1" x14ac:dyDescent="0.25">
      <c r="A60" s="1"/>
    </row>
    <row r="61" spans="1:15" x14ac:dyDescent="0.25">
      <c r="A61" s="1"/>
    </row>
    <row r="62" spans="1:15" ht="31.5" customHeight="1" x14ac:dyDescent="0.25"/>
    <row r="64" spans="1:15" ht="61.5" customHeight="1" x14ac:dyDescent="0.25"/>
    <row r="66" ht="30.75" customHeight="1" x14ac:dyDescent="0.25"/>
    <row r="68" ht="78.75" customHeight="1" x14ac:dyDescent="0.25"/>
    <row r="70" ht="78.75" customHeight="1" x14ac:dyDescent="0.25"/>
    <row r="72" ht="64.5" customHeight="1" x14ac:dyDescent="0.25"/>
    <row r="74" ht="49.5" customHeight="1" x14ac:dyDescent="0.25"/>
    <row r="76" ht="48.75" customHeight="1" x14ac:dyDescent="0.25"/>
    <row r="78" ht="34.5" customHeight="1" x14ac:dyDescent="0.25"/>
    <row r="80" ht="34.5" customHeight="1" x14ac:dyDescent="0.25"/>
    <row r="82" ht="33.75" customHeight="1" x14ac:dyDescent="0.25"/>
    <row r="84" ht="33.75" customHeight="1" x14ac:dyDescent="0.25"/>
  </sheetData>
  <mergeCells count="117">
    <mergeCell ref="G29:G31"/>
    <mergeCell ref="G53:G55"/>
    <mergeCell ref="A57:A59"/>
    <mergeCell ref="B57:B59"/>
    <mergeCell ref="C57:C59"/>
    <mergeCell ref="D57:D59"/>
    <mergeCell ref="E57:E59"/>
    <mergeCell ref="F57:F59"/>
    <mergeCell ref="G57:G59"/>
    <mergeCell ref="G37:G39"/>
    <mergeCell ref="A37:A39"/>
    <mergeCell ref="A56:G56"/>
    <mergeCell ref="B45:B47"/>
    <mergeCell ref="C45:C47"/>
    <mergeCell ref="D45:D47"/>
    <mergeCell ref="E45:E47"/>
    <mergeCell ref="D41:D43"/>
    <mergeCell ref="E41:E43"/>
    <mergeCell ref="F41:F43"/>
    <mergeCell ref="G41:G43"/>
    <mergeCell ref="A44:G44"/>
    <mergeCell ref="A45:A47"/>
    <mergeCell ref="F45:F47"/>
    <mergeCell ref="G45:G47"/>
    <mergeCell ref="A52:G52"/>
    <mergeCell ref="A53:A55"/>
    <mergeCell ref="B53:B55"/>
    <mergeCell ref="C53:C55"/>
    <mergeCell ref="D53:D55"/>
    <mergeCell ref="E53:E55"/>
    <mergeCell ref="F53:F55"/>
    <mergeCell ref="A25:A27"/>
    <mergeCell ref="B25:B27"/>
    <mergeCell ref="C25:C27"/>
    <mergeCell ref="D25:D27"/>
    <mergeCell ref="E25:E27"/>
    <mergeCell ref="A48:G48"/>
    <mergeCell ref="B33:B35"/>
    <mergeCell ref="C33:C35"/>
    <mergeCell ref="A28:G28"/>
    <mergeCell ref="A29:A31"/>
    <mergeCell ref="A33:A35"/>
    <mergeCell ref="A36:G36"/>
    <mergeCell ref="A32:G32"/>
    <mergeCell ref="B29:B31"/>
    <mergeCell ref="C29:C31"/>
    <mergeCell ref="D29:D31"/>
    <mergeCell ref="E29:E31"/>
    <mergeCell ref="F17:F19"/>
    <mergeCell ref="G17:G19"/>
    <mergeCell ref="A21:A23"/>
    <mergeCell ref="B21:B23"/>
    <mergeCell ref="C21:C23"/>
    <mergeCell ref="D21:D23"/>
    <mergeCell ref="E21:E23"/>
    <mergeCell ref="A17:A19"/>
    <mergeCell ref="B17:B19"/>
    <mergeCell ref="C17:C19"/>
    <mergeCell ref="D17:D19"/>
    <mergeCell ref="E17:E19"/>
    <mergeCell ref="A16:G16"/>
    <mergeCell ref="B9:B11"/>
    <mergeCell ref="C9:C11"/>
    <mergeCell ref="D9:D11"/>
    <mergeCell ref="E9:E11"/>
    <mergeCell ref="F9:F11"/>
    <mergeCell ref="G9:G11"/>
    <mergeCell ref="A9:A11"/>
    <mergeCell ref="A13:A15"/>
    <mergeCell ref="D13:D15"/>
    <mergeCell ref="E13:E15"/>
    <mergeCell ref="F13:F15"/>
    <mergeCell ref="G13:G15"/>
    <mergeCell ref="C13:C15"/>
    <mergeCell ref="B13:B15"/>
    <mergeCell ref="A7:G7"/>
    <mergeCell ref="A8:G8"/>
    <mergeCell ref="A12:G12"/>
    <mergeCell ref="A1:N1"/>
    <mergeCell ref="A2:N2"/>
    <mergeCell ref="A3:A5"/>
    <mergeCell ref="B3:B5"/>
    <mergeCell ref="C3:C5"/>
    <mergeCell ref="D3:E4"/>
    <mergeCell ref="F3:F5"/>
    <mergeCell ref="G3:G5"/>
    <mergeCell ref="H3:H5"/>
    <mergeCell ref="I3:M3"/>
    <mergeCell ref="I4:J4"/>
    <mergeCell ref="K4:L4"/>
    <mergeCell ref="M4:M5"/>
    <mergeCell ref="N3:N5"/>
    <mergeCell ref="N7:N11"/>
    <mergeCell ref="N48:N51"/>
    <mergeCell ref="B49:B51"/>
    <mergeCell ref="C49:C51"/>
    <mergeCell ref="A49:A51"/>
    <mergeCell ref="A24:G24"/>
    <mergeCell ref="A20:G20"/>
    <mergeCell ref="F21:F23"/>
    <mergeCell ref="G21:G23"/>
    <mergeCell ref="D33:D35"/>
    <mergeCell ref="E33:E35"/>
    <mergeCell ref="F33:F35"/>
    <mergeCell ref="G33:G35"/>
    <mergeCell ref="B37:B39"/>
    <mergeCell ref="C37:C39"/>
    <mergeCell ref="D37:D39"/>
    <mergeCell ref="E37:E39"/>
    <mergeCell ref="F37:F39"/>
    <mergeCell ref="A40:G40"/>
    <mergeCell ref="A41:A43"/>
    <mergeCell ref="B41:B43"/>
    <mergeCell ref="C41:C43"/>
    <mergeCell ref="F25:F27"/>
    <mergeCell ref="G25:G27"/>
    <mergeCell ref="F29:F31"/>
  </mergeCells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2017-11-13T11:25:11Z</dcterms:modified>
</cp:coreProperties>
</file>