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10" windowHeight="13665"/>
  </bookViews>
  <sheets>
    <sheet name="Форма_1" sheetId="5" r:id="rId1"/>
    <sheet name="Мероприятия" sheetId="1" r:id="rId2"/>
  </sheets>
  <calcPr calcId="145621"/>
</workbook>
</file>

<file path=xl/calcChain.xml><?xml version="1.0" encoding="utf-8"?>
<calcChain xmlns="http://schemas.openxmlformats.org/spreadsheetml/2006/main">
  <c r="J38" i="5" l="1"/>
  <c r="J37" i="5"/>
  <c r="J36" i="5"/>
  <c r="J35" i="5"/>
  <c r="J34" i="5"/>
  <c r="J31" i="5"/>
  <c r="J30" i="5"/>
  <c r="J29" i="5"/>
  <c r="J28" i="5"/>
  <c r="J27" i="5"/>
  <c r="J24" i="5"/>
  <c r="J23" i="5"/>
  <c r="J22" i="5"/>
  <c r="J21" i="5"/>
  <c r="J20" i="5"/>
  <c r="J17" i="5"/>
  <c r="J16" i="5"/>
  <c r="J15" i="5"/>
  <c r="J14" i="5"/>
  <c r="J13" i="5"/>
  <c r="J10" i="5"/>
  <c r="J9" i="5"/>
  <c r="J8" i="5"/>
  <c r="J7" i="5"/>
  <c r="L57" i="1" l="1"/>
  <c r="K57" i="1"/>
  <c r="L34" i="1"/>
  <c r="K34" i="1"/>
  <c r="L21" i="1"/>
  <c r="K21" i="1"/>
  <c r="L8" i="1"/>
  <c r="K8" i="1"/>
  <c r="L47" i="1"/>
  <c r="K47" i="1"/>
  <c r="M9" i="1"/>
  <c r="M12" i="1"/>
  <c r="M13" i="1"/>
  <c r="M15" i="1"/>
  <c r="M18" i="1"/>
  <c r="M19" i="1"/>
  <c r="M22" i="1"/>
  <c r="M23" i="1"/>
  <c r="M28" i="1"/>
  <c r="M31" i="1"/>
  <c r="M35" i="1"/>
  <c r="M38" i="1"/>
  <c r="M39" i="1"/>
  <c r="M41" i="1"/>
  <c r="M51" i="1"/>
  <c r="M54" i="1"/>
  <c r="M61" i="1"/>
  <c r="M64" i="1"/>
  <c r="M67" i="1"/>
  <c r="M70" i="1"/>
  <c r="M57" i="1" l="1"/>
  <c r="M34" i="1"/>
  <c r="M47" i="1"/>
  <c r="L7" i="1"/>
  <c r="M21" i="1"/>
  <c r="K7" i="1"/>
  <c r="M8" i="1"/>
  <c r="M7" i="1" l="1"/>
</calcChain>
</file>

<file path=xl/sharedStrings.xml><?xml version="1.0" encoding="utf-8"?>
<sst xmlns="http://schemas.openxmlformats.org/spreadsheetml/2006/main" count="289" uniqueCount="138">
  <si>
    <t>план</t>
  </si>
  <si>
    <t>факт</t>
  </si>
  <si>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</si>
  <si>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Ульяновская область / Министерство здравоохранения, семьи и социального благополучия Ульяновской области</t>
  </si>
  <si>
    <t>№ п/п</t>
  </si>
  <si>
    <t>Реквизиты документов, содержащих мероприятие</t>
  </si>
  <si>
    <t>Дата исполнения мероприятия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</si>
  <si>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</si>
  <si>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</si>
  <si>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</si>
  <si>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</si>
  <si>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</si>
  <si>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Рз</t>
  </si>
  <si>
    <t>Пр</t>
  </si>
  <si>
    <t>Объем финансирования</t>
  </si>
  <si>
    <t>Процент исполнения</t>
  </si>
  <si>
    <t>Примечание</t>
  </si>
  <si>
    <t>Итого по Указу</t>
  </si>
  <si>
    <t>Итого по мероприятию</t>
  </si>
  <si>
    <t>Обеспечить  проведение диспансеризации взрослого населения.</t>
  </si>
  <si>
    <t>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</t>
  </si>
  <si>
    <t>Обеспечить укрепление материально-технической базы учреждений здравоохранения.</t>
  </si>
  <si>
    <t>Совершенствовать систему профилактических осмотров взрослого населения в целях раннего выявления опухолевых заболеваний.</t>
  </si>
  <si>
    <t>Обеспечить снижение количества лиц, умерших в трудоспособном возрасте от злокачественных новообразований.</t>
  </si>
  <si>
    <t xml:space="preserve">Обеспечить активное выявление больных туберкулезом в учреждениях первичной медико-санитарной помощи с концентрацией внимания на группах риска. </t>
  </si>
  <si>
    <t xml:space="preserve">Продолжить мероприятия по улучшению лекарственного обеспечения противотуберкулезной службы области. </t>
  </si>
  <si>
    <t>Обеспечить дальнейшую реабилитацию и санаторно-курортное лечение пациентов.</t>
  </si>
  <si>
    <t xml:space="preserve">Обеспечение своевременной эвакуации пострадавших в результате ДТП с места происшествия и госпитализации в травмцентры 1 и 2 уровня. </t>
  </si>
  <si>
    <t xml:space="preserve">Проведение мероприятий, направленных на укрепление материально-технической базы травмцентров и службы скорой медицинской помощи. </t>
  </si>
  <si>
    <t>Строительство перинатального центра.</t>
  </si>
  <si>
    <t>Реализация мероприятий, направленных на обеспечение полноценным питанием беременных женщин, кормящих матерей, а также детей в возрасте до 3-х лет</t>
  </si>
  <si>
    <t xml:space="preserve"> 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</si>
  <si>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</si>
  <si>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</si>
  <si>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 xml:space="preserve"> Снижение смертности в ДТП</t>
  </si>
  <si>
    <t>КБ субъекта РФ, включая ТГВФ</t>
  </si>
  <si>
    <t>в том числе целевые МБТ из ФБ</t>
  </si>
  <si>
    <t>Внебюджетное финансирование</t>
  </si>
  <si>
    <t xml:space="preserve"> Снижение младенческой смертности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</si>
  <si>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</si>
  <si>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 xml:space="preserve">Постановление Правительства Ульяновской области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</si>
  <si>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Ожидаемый результат исполнения мероприятия</t>
  </si>
  <si>
    <t>О9</t>
  </si>
  <si>
    <t>О2</t>
  </si>
  <si>
    <t>О1</t>
  </si>
  <si>
    <t>Обеспечить повышение квалификации специалистов, обучение специалистов со средним образованием, выплату стипендий.</t>
  </si>
  <si>
    <t xml:space="preserve">Проведение неонатального и аудиологического скрининга. Развитие пренатальной диагностики 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</si>
  <si>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</si>
  <si>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</si>
  <si>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</si>
  <si>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</si>
  <si>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>Значение показателя</t>
  </si>
  <si>
    <t>Смертность от болезней системы кровообращения</t>
  </si>
  <si>
    <t>на 100 тыс. населения</t>
  </si>
  <si>
    <t xml:space="preserve">Министерство здравоохранения, семьи и социального благополучия  Ульяновской области </t>
  </si>
  <si>
    <t>случаев на 1000 родившихся живыми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</si>
  <si>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</si>
  <si>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</si>
  <si>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</si>
  <si>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</si>
  <si>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649,4  к 2018 году</t>
  </si>
  <si>
    <t>192,8  к 2018 году</t>
  </si>
  <si>
    <t>11,8  к 2018 году</t>
  </si>
  <si>
    <t>10,6  к 2018 году</t>
  </si>
  <si>
    <t>7,5  к 2018 году</t>
  </si>
  <si>
    <t>в работе</t>
  </si>
  <si>
    <t>О7</t>
  </si>
  <si>
    <t>О5, О9</t>
  </si>
  <si>
    <t>О1, О2</t>
  </si>
  <si>
    <t>О6</t>
  </si>
  <si>
    <t>О5,О9</t>
  </si>
  <si>
    <t>О9,О4</t>
  </si>
  <si>
    <t xml:space="preserve">Ремонт здания Центра охраны здоровья женщин и детей </t>
  </si>
  <si>
    <t>Форма 1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</si>
  <si>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</si>
  <si>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</si>
  <si>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Целевое</t>
  </si>
  <si>
    <t>Плановое</t>
  </si>
  <si>
    <t>Фактическое</t>
  </si>
  <si>
    <t>Отклонение</t>
  </si>
  <si>
    <t xml:space="preserve">Фактическое значение показателя смертности от болезней системы кровообращения оказалось ниже планового на 3,2%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</si>
  <si>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</si>
  <si>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 xml:space="preserve">Фактическое значение показателя смертности от болезней системы кровообращения оказалось ниже планового на 2,7% 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</si>
  <si>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</si>
  <si>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.  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</si>
  <si>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</si>
  <si>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Фактическое значение показателя смертности от новообразований оказалось ниже планового на 0,8 %</t>
  </si>
  <si>
    <t>Фактическое значение показателя смертности от новообразований оказалось ниже планового на 1,1 %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</si>
  <si>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</si>
  <si>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Фактическое значение показателя смертности от туберкулеза оказалось ниже планового на 2,5%</t>
  </si>
  <si>
    <t>Фактическое значение показателя смертности от туберкулеза оказалось ниже планового на 0,6%</t>
  </si>
  <si>
    <t>Фактическое значение показателя смертности от туберкулеза оказалось ниже планового на 1,3%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</si>
  <si>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</si>
  <si>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>Фактическое значение показателя смертности от туберкулеза оказалось ниже планового на 4%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</si>
  <si>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</si>
  <si>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 xml:space="preserve">Фактическое значение показателя младенческой смертности оказалось ниже планового на 0,5% </t>
  </si>
  <si>
    <t xml:space="preserve">Фактическое значение показателя младенческой смертности оказалось ниже планового на 1,9% </t>
  </si>
  <si>
    <t xml:space="preserve">Фактическое значение показателя младенческой смертности оказалось ниже планового на 1,5% </t>
  </si>
  <si>
    <t>19.1.</t>
  </si>
  <si>
    <t>19.2.</t>
  </si>
  <si>
    <t>19.3.</t>
  </si>
  <si>
    <t>19.4.</t>
  </si>
  <si>
    <t>19.5.</t>
  </si>
  <si>
    <t>20.1.</t>
  </si>
  <si>
    <t>20.2.</t>
  </si>
  <si>
    <t>20.3.</t>
  </si>
  <si>
    <t>20.4.</t>
  </si>
  <si>
    <t>20.5.</t>
  </si>
  <si>
    <t>21.1.</t>
  </si>
  <si>
    <t>21.2.</t>
  </si>
  <si>
    <t>21.3.</t>
  </si>
  <si>
    <t>21.4.</t>
  </si>
  <si>
    <t>21.5.</t>
  </si>
  <si>
    <t>22.1.</t>
  </si>
  <si>
    <t>22.2.</t>
  </si>
  <si>
    <t>22.3.</t>
  </si>
  <si>
    <t>22.4.</t>
  </si>
  <si>
    <t>22.5.</t>
  </si>
  <si>
    <t>23.0.</t>
  </si>
  <si>
    <t>23.1.</t>
  </si>
  <si>
    <t>23.2.</t>
  </si>
  <si>
    <t>23.3.</t>
  </si>
  <si>
    <t>23.4.</t>
  </si>
  <si>
    <t>23.5.</t>
  </si>
  <si>
    <t>Непрограммые расходы</t>
  </si>
  <si>
    <t>Непрограммные расходы</t>
  </si>
  <si>
    <t>№ 1, Непрограммные расходы</t>
  </si>
  <si>
    <t>19.0.</t>
  </si>
  <si>
    <t>19.6.</t>
  </si>
  <si>
    <t>20.0.</t>
  </si>
  <si>
    <t>20.6.</t>
  </si>
  <si>
    <t>21.0.</t>
  </si>
  <si>
    <t>21.6.</t>
  </si>
  <si>
    <t>22.0.</t>
  </si>
  <si>
    <t>22.6.</t>
  </si>
  <si>
    <t>23.6.</t>
  </si>
  <si>
    <t>Данные за 6 месяцев 2017 года. Финансирование осуществляется поэтапно в течение года</t>
  </si>
  <si>
    <t>Данные за 6 месяцев 2017 года. Финансирование осуществляется поэтапно в течение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</si>
</sst>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left" indent="7"/>
    </xf>
    <xf numFmtId="0" fontId="11" fillId="0" borderId="0" xfId="0" applyFont="1" applyFill="1"/>
    <xf numFmtId="0" fontId="9" fillId="0" borderId="0" xfId="0" applyFont="1" applyFill="1" applyBorder="1"/>
    <xf numFmtId="0" fontId="11" fillId="0" borderId="0" xfId="0" applyFont="1" applyFill="1" applyBorder="1"/>
    <xf numFmtId="16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textRotation="90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10" zoomScale="85" zoomScaleNormal="85" zoomScaleSheetLayoutView="90" workbookViewId="0">
      <selection activeCell="I39" sqref="I39"/>
    </sheetView>
  </sheetViews>
  <sheetFormatPr defaultRowHeight="15" x14ac:dyDescent="0.25"/>
  <cols>
    <col min="1" max="1" width="11.42578125" style="15" customWidth="1"/>
    <col min="2" max="2" width="6.140625" style="15" customWidth="1"/>
    <col min="3" max="3" width="16.42578125" style="15" customWidth="1"/>
    <col min="4" max="4" width="11.7109375" style="15" customWidth="1"/>
    <col min="5" max="5" width="24.28515625" style="15" customWidth="1"/>
    <col min="6" max="8" width="9.140625" style="15"/>
    <col min="9" max="9" width="11.140625" style="15" customWidth="1"/>
    <col min="10" max="10" width="11.42578125" style="15" customWidth="1"/>
    <col min="11" max="11" width="74.85546875" style="15" customWidth="1"/>
    <col min="12" max="256" width="9.140625" style="15"/>
    <col min="257" max="257" width="6.140625" style="15" customWidth="1"/>
    <col min="258" max="258" width="11.42578125" style="15" customWidth="1"/>
    <col min="259" max="259" width="16.42578125" style="15" customWidth="1"/>
    <col min="260" max="260" width="11.7109375" style="15" customWidth="1"/>
    <col min="261" max="261" width="24.28515625" style="15" customWidth="1"/>
    <col min="262" max="264" width="9.140625" style="15"/>
    <col min="265" max="265" width="11.140625" style="15" customWidth="1"/>
    <col min="266" max="266" width="11.42578125" style="15" customWidth="1"/>
    <col min="267" max="267" width="74.85546875" style="15" customWidth="1"/>
    <col min="268" max="512" width="9.140625" style="15"/>
    <col min="513" max="513" width="6.140625" style="15" customWidth="1"/>
    <col min="514" max="514" width="11.42578125" style="15" customWidth="1"/>
    <col min="515" max="515" width="16.42578125" style="15" customWidth="1"/>
    <col min="516" max="516" width="11.7109375" style="15" customWidth="1"/>
    <col min="517" max="517" width="24.28515625" style="15" customWidth="1"/>
    <col min="518" max="520" width="9.140625" style="15"/>
    <col min="521" max="521" width="11.140625" style="15" customWidth="1"/>
    <col min="522" max="522" width="11.42578125" style="15" customWidth="1"/>
    <col min="523" max="523" width="74.85546875" style="15" customWidth="1"/>
    <col min="524" max="768" width="9.140625" style="15"/>
    <col min="769" max="769" width="6.140625" style="15" customWidth="1"/>
    <col min="770" max="770" width="11.42578125" style="15" customWidth="1"/>
    <col min="771" max="771" width="16.42578125" style="15" customWidth="1"/>
    <col min="772" max="772" width="11.7109375" style="15" customWidth="1"/>
    <col min="773" max="773" width="24.28515625" style="15" customWidth="1"/>
    <col min="774" max="776" width="9.140625" style="15"/>
    <col min="777" max="777" width="11.140625" style="15" customWidth="1"/>
    <col min="778" max="778" width="11.42578125" style="15" customWidth="1"/>
    <col min="779" max="779" width="74.85546875" style="15" customWidth="1"/>
    <col min="780" max="1024" width="9.140625" style="15"/>
    <col min="1025" max="1025" width="6.140625" style="15" customWidth="1"/>
    <col min="1026" max="1026" width="11.42578125" style="15" customWidth="1"/>
    <col min="1027" max="1027" width="16.42578125" style="15" customWidth="1"/>
    <col min="1028" max="1028" width="11.7109375" style="15" customWidth="1"/>
    <col min="1029" max="1029" width="24.28515625" style="15" customWidth="1"/>
    <col min="1030" max="1032" width="9.140625" style="15"/>
    <col min="1033" max="1033" width="11.140625" style="15" customWidth="1"/>
    <col min="1034" max="1034" width="11.42578125" style="15" customWidth="1"/>
    <col min="1035" max="1035" width="74.85546875" style="15" customWidth="1"/>
    <col min="1036" max="1280" width="9.140625" style="15"/>
    <col min="1281" max="1281" width="6.140625" style="15" customWidth="1"/>
    <col min="1282" max="1282" width="11.42578125" style="15" customWidth="1"/>
    <col min="1283" max="1283" width="16.42578125" style="15" customWidth="1"/>
    <col min="1284" max="1284" width="11.7109375" style="15" customWidth="1"/>
    <col min="1285" max="1285" width="24.28515625" style="15" customWidth="1"/>
    <col min="1286" max="1288" width="9.140625" style="15"/>
    <col min="1289" max="1289" width="11.140625" style="15" customWidth="1"/>
    <col min="1290" max="1290" width="11.42578125" style="15" customWidth="1"/>
    <col min="1291" max="1291" width="74.85546875" style="15" customWidth="1"/>
    <col min="1292" max="1536" width="9.140625" style="15"/>
    <col min="1537" max="1537" width="6.140625" style="15" customWidth="1"/>
    <col min="1538" max="1538" width="11.42578125" style="15" customWidth="1"/>
    <col min="1539" max="1539" width="16.42578125" style="15" customWidth="1"/>
    <col min="1540" max="1540" width="11.7109375" style="15" customWidth="1"/>
    <col min="1541" max="1541" width="24.28515625" style="15" customWidth="1"/>
    <col min="1542" max="1544" width="9.140625" style="15"/>
    <col min="1545" max="1545" width="11.140625" style="15" customWidth="1"/>
    <col min="1546" max="1546" width="11.42578125" style="15" customWidth="1"/>
    <col min="1547" max="1547" width="74.85546875" style="15" customWidth="1"/>
    <col min="1548" max="1792" width="9.140625" style="15"/>
    <col min="1793" max="1793" width="6.140625" style="15" customWidth="1"/>
    <col min="1794" max="1794" width="11.42578125" style="15" customWidth="1"/>
    <col min="1795" max="1795" width="16.42578125" style="15" customWidth="1"/>
    <col min="1796" max="1796" width="11.7109375" style="15" customWidth="1"/>
    <col min="1797" max="1797" width="24.28515625" style="15" customWidth="1"/>
    <col min="1798" max="1800" width="9.140625" style="15"/>
    <col min="1801" max="1801" width="11.140625" style="15" customWidth="1"/>
    <col min="1802" max="1802" width="11.42578125" style="15" customWidth="1"/>
    <col min="1803" max="1803" width="74.85546875" style="15" customWidth="1"/>
    <col min="1804" max="2048" width="9.140625" style="15"/>
    <col min="2049" max="2049" width="6.140625" style="15" customWidth="1"/>
    <col min="2050" max="2050" width="11.42578125" style="15" customWidth="1"/>
    <col min="2051" max="2051" width="16.42578125" style="15" customWidth="1"/>
    <col min="2052" max="2052" width="11.7109375" style="15" customWidth="1"/>
    <col min="2053" max="2053" width="24.28515625" style="15" customWidth="1"/>
    <col min="2054" max="2056" width="9.140625" style="15"/>
    <col min="2057" max="2057" width="11.140625" style="15" customWidth="1"/>
    <col min="2058" max="2058" width="11.42578125" style="15" customWidth="1"/>
    <col min="2059" max="2059" width="74.85546875" style="15" customWidth="1"/>
    <col min="2060" max="2304" width="9.140625" style="15"/>
    <col min="2305" max="2305" width="6.140625" style="15" customWidth="1"/>
    <col min="2306" max="2306" width="11.42578125" style="15" customWidth="1"/>
    <col min="2307" max="2307" width="16.42578125" style="15" customWidth="1"/>
    <col min="2308" max="2308" width="11.7109375" style="15" customWidth="1"/>
    <col min="2309" max="2309" width="24.28515625" style="15" customWidth="1"/>
    <col min="2310" max="2312" width="9.140625" style="15"/>
    <col min="2313" max="2313" width="11.140625" style="15" customWidth="1"/>
    <col min="2314" max="2314" width="11.42578125" style="15" customWidth="1"/>
    <col min="2315" max="2315" width="74.85546875" style="15" customWidth="1"/>
    <col min="2316" max="2560" width="9.140625" style="15"/>
    <col min="2561" max="2561" width="6.140625" style="15" customWidth="1"/>
    <col min="2562" max="2562" width="11.42578125" style="15" customWidth="1"/>
    <col min="2563" max="2563" width="16.42578125" style="15" customWidth="1"/>
    <col min="2564" max="2564" width="11.7109375" style="15" customWidth="1"/>
    <col min="2565" max="2565" width="24.28515625" style="15" customWidth="1"/>
    <col min="2566" max="2568" width="9.140625" style="15"/>
    <col min="2569" max="2569" width="11.140625" style="15" customWidth="1"/>
    <col min="2570" max="2570" width="11.42578125" style="15" customWidth="1"/>
    <col min="2571" max="2571" width="74.85546875" style="15" customWidth="1"/>
    <col min="2572" max="2816" width="9.140625" style="15"/>
    <col min="2817" max="2817" width="6.140625" style="15" customWidth="1"/>
    <col min="2818" max="2818" width="11.42578125" style="15" customWidth="1"/>
    <col min="2819" max="2819" width="16.42578125" style="15" customWidth="1"/>
    <col min="2820" max="2820" width="11.7109375" style="15" customWidth="1"/>
    <col min="2821" max="2821" width="24.28515625" style="15" customWidth="1"/>
    <col min="2822" max="2824" width="9.140625" style="15"/>
    <col min="2825" max="2825" width="11.140625" style="15" customWidth="1"/>
    <col min="2826" max="2826" width="11.42578125" style="15" customWidth="1"/>
    <col min="2827" max="2827" width="74.85546875" style="15" customWidth="1"/>
    <col min="2828" max="3072" width="9.140625" style="15"/>
    <col min="3073" max="3073" width="6.140625" style="15" customWidth="1"/>
    <col min="3074" max="3074" width="11.42578125" style="15" customWidth="1"/>
    <col min="3075" max="3075" width="16.42578125" style="15" customWidth="1"/>
    <col min="3076" max="3076" width="11.7109375" style="15" customWidth="1"/>
    <col min="3077" max="3077" width="24.28515625" style="15" customWidth="1"/>
    <col min="3078" max="3080" width="9.140625" style="15"/>
    <col min="3081" max="3081" width="11.140625" style="15" customWidth="1"/>
    <col min="3082" max="3082" width="11.42578125" style="15" customWidth="1"/>
    <col min="3083" max="3083" width="74.85546875" style="15" customWidth="1"/>
    <col min="3084" max="3328" width="9.140625" style="15"/>
    <col min="3329" max="3329" width="6.140625" style="15" customWidth="1"/>
    <col min="3330" max="3330" width="11.42578125" style="15" customWidth="1"/>
    <col min="3331" max="3331" width="16.42578125" style="15" customWidth="1"/>
    <col min="3332" max="3332" width="11.7109375" style="15" customWidth="1"/>
    <col min="3333" max="3333" width="24.28515625" style="15" customWidth="1"/>
    <col min="3334" max="3336" width="9.140625" style="15"/>
    <col min="3337" max="3337" width="11.140625" style="15" customWidth="1"/>
    <col min="3338" max="3338" width="11.42578125" style="15" customWidth="1"/>
    <col min="3339" max="3339" width="74.85546875" style="15" customWidth="1"/>
    <col min="3340" max="3584" width="9.140625" style="15"/>
    <col min="3585" max="3585" width="6.140625" style="15" customWidth="1"/>
    <col min="3586" max="3586" width="11.42578125" style="15" customWidth="1"/>
    <col min="3587" max="3587" width="16.42578125" style="15" customWidth="1"/>
    <col min="3588" max="3588" width="11.7109375" style="15" customWidth="1"/>
    <col min="3589" max="3589" width="24.28515625" style="15" customWidth="1"/>
    <col min="3590" max="3592" width="9.140625" style="15"/>
    <col min="3593" max="3593" width="11.140625" style="15" customWidth="1"/>
    <col min="3594" max="3594" width="11.42578125" style="15" customWidth="1"/>
    <col min="3595" max="3595" width="74.85546875" style="15" customWidth="1"/>
    <col min="3596" max="3840" width="9.140625" style="15"/>
    <col min="3841" max="3841" width="6.140625" style="15" customWidth="1"/>
    <col min="3842" max="3842" width="11.42578125" style="15" customWidth="1"/>
    <col min="3843" max="3843" width="16.42578125" style="15" customWidth="1"/>
    <col min="3844" max="3844" width="11.7109375" style="15" customWidth="1"/>
    <col min="3845" max="3845" width="24.28515625" style="15" customWidth="1"/>
    <col min="3846" max="3848" width="9.140625" style="15"/>
    <col min="3849" max="3849" width="11.140625" style="15" customWidth="1"/>
    <col min="3850" max="3850" width="11.42578125" style="15" customWidth="1"/>
    <col min="3851" max="3851" width="74.85546875" style="15" customWidth="1"/>
    <col min="3852" max="4096" width="9.140625" style="15"/>
    <col min="4097" max="4097" width="6.140625" style="15" customWidth="1"/>
    <col min="4098" max="4098" width="11.42578125" style="15" customWidth="1"/>
    <col min="4099" max="4099" width="16.42578125" style="15" customWidth="1"/>
    <col min="4100" max="4100" width="11.7109375" style="15" customWidth="1"/>
    <col min="4101" max="4101" width="24.28515625" style="15" customWidth="1"/>
    <col min="4102" max="4104" width="9.140625" style="15"/>
    <col min="4105" max="4105" width="11.140625" style="15" customWidth="1"/>
    <col min="4106" max="4106" width="11.42578125" style="15" customWidth="1"/>
    <col min="4107" max="4107" width="74.85546875" style="15" customWidth="1"/>
    <col min="4108" max="4352" width="9.140625" style="15"/>
    <col min="4353" max="4353" width="6.140625" style="15" customWidth="1"/>
    <col min="4354" max="4354" width="11.42578125" style="15" customWidth="1"/>
    <col min="4355" max="4355" width="16.42578125" style="15" customWidth="1"/>
    <col min="4356" max="4356" width="11.7109375" style="15" customWidth="1"/>
    <col min="4357" max="4357" width="24.28515625" style="15" customWidth="1"/>
    <col min="4358" max="4360" width="9.140625" style="15"/>
    <col min="4361" max="4361" width="11.140625" style="15" customWidth="1"/>
    <col min="4362" max="4362" width="11.42578125" style="15" customWidth="1"/>
    <col min="4363" max="4363" width="74.85546875" style="15" customWidth="1"/>
    <col min="4364" max="4608" width="9.140625" style="15"/>
    <col min="4609" max="4609" width="6.140625" style="15" customWidth="1"/>
    <col min="4610" max="4610" width="11.42578125" style="15" customWidth="1"/>
    <col min="4611" max="4611" width="16.42578125" style="15" customWidth="1"/>
    <col min="4612" max="4612" width="11.7109375" style="15" customWidth="1"/>
    <col min="4613" max="4613" width="24.28515625" style="15" customWidth="1"/>
    <col min="4614" max="4616" width="9.140625" style="15"/>
    <col min="4617" max="4617" width="11.140625" style="15" customWidth="1"/>
    <col min="4618" max="4618" width="11.42578125" style="15" customWidth="1"/>
    <col min="4619" max="4619" width="74.85546875" style="15" customWidth="1"/>
    <col min="4620" max="4864" width="9.140625" style="15"/>
    <col min="4865" max="4865" width="6.140625" style="15" customWidth="1"/>
    <col min="4866" max="4866" width="11.42578125" style="15" customWidth="1"/>
    <col min="4867" max="4867" width="16.42578125" style="15" customWidth="1"/>
    <col min="4868" max="4868" width="11.7109375" style="15" customWidth="1"/>
    <col min="4869" max="4869" width="24.28515625" style="15" customWidth="1"/>
    <col min="4870" max="4872" width="9.140625" style="15"/>
    <col min="4873" max="4873" width="11.140625" style="15" customWidth="1"/>
    <col min="4874" max="4874" width="11.42578125" style="15" customWidth="1"/>
    <col min="4875" max="4875" width="74.85546875" style="15" customWidth="1"/>
    <col min="4876" max="5120" width="9.140625" style="15"/>
    <col min="5121" max="5121" width="6.140625" style="15" customWidth="1"/>
    <col min="5122" max="5122" width="11.42578125" style="15" customWidth="1"/>
    <col min="5123" max="5123" width="16.42578125" style="15" customWidth="1"/>
    <col min="5124" max="5124" width="11.7109375" style="15" customWidth="1"/>
    <col min="5125" max="5125" width="24.28515625" style="15" customWidth="1"/>
    <col min="5126" max="5128" width="9.140625" style="15"/>
    <col min="5129" max="5129" width="11.140625" style="15" customWidth="1"/>
    <col min="5130" max="5130" width="11.42578125" style="15" customWidth="1"/>
    <col min="5131" max="5131" width="74.85546875" style="15" customWidth="1"/>
    <col min="5132" max="5376" width="9.140625" style="15"/>
    <col min="5377" max="5377" width="6.140625" style="15" customWidth="1"/>
    <col min="5378" max="5378" width="11.42578125" style="15" customWidth="1"/>
    <col min="5379" max="5379" width="16.42578125" style="15" customWidth="1"/>
    <col min="5380" max="5380" width="11.7109375" style="15" customWidth="1"/>
    <col min="5381" max="5381" width="24.28515625" style="15" customWidth="1"/>
    <col min="5382" max="5384" width="9.140625" style="15"/>
    <col min="5385" max="5385" width="11.140625" style="15" customWidth="1"/>
    <col min="5386" max="5386" width="11.42578125" style="15" customWidth="1"/>
    <col min="5387" max="5387" width="74.85546875" style="15" customWidth="1"/>
    <col min="5388" max="5632" width="9.140625" style="15"/>
    <col min="5633" max="5633" width="6.140625" style="15" customWidth="1"/>
    <col min="5634" max="5634" width="11.42578125" style="15" customWidth="1"/>
    <col min="5635" max="5635" width="16.42578125" style="15" customWidth="1"/>
    <col min="5636" max="5636" width="11.7109375" style="15" customWidth="1"/>
    <col min="5637" max="5637" width="24.28515625" style="15" customWidth="1"/>
    <col min="5638" max="5640" width="9.140625" style="15"/>
    <col min="5641" max="5641" width="11.140625" style="15" customWidth="1"/>
    <col min="5642" max="5642" width="11.42578125" style="15" customWidth="1"/>
    <col min="5643" max="5643" width="74.85546875" style="15" customWidth="1"/>
    <col min="5644" max="5888" width="9.140625" style="15"/>
    <col min="5889" max="5889" width="6.140625" style="15" customWidth="1"/>
    <col min="5890" max="5890" width="11.42578125" style="15" customWidth="1"/>
    <col min="5891" max="5891" width="16.42578125" style="15" customWidth="1"/>
    <col min="5892" max="5892" width="11.7109375" style="15" customWidth="1"/>
    <col min="5893" max="5893" width="24.28515625" style="15" customWidth="1"/>
    <col min="5894" max="5896" width="9.140625" style="15"/>
    <col min="5897" max="5897" width="11.140625" style="15" customWidth="1"/>
    <col min="5898" max="5898" width="11.42578125" style="15" customWidth="1"/>
    <col min="5899" max="5899" width="74.85546875" style="15" customWidth="1"/>
    <col min="5900" max="6144" width="9.140625" style="15"/>
    <col min="6145" max="6145" width="6.140625" style="15" customWidth="1"/>
    <col min="6146" max="6146" width="11.42578125" style="15" customWidth="1"/>
    <col min="6147" max="6147" width="16.42578125" style="15" customWidth="1"/>
    <col min="6148" max="6148" width="11.7109375" style="15" customWidth="1"/>
    <col min="6149" max="6149" width="24.28515625" style="15" customWidth="1"/>
    <col min="6150" max="6152" width="9.140625" style="15"/>
    <col min="6153" max="6153" width="11.140625" style="15" customWidth="1"/>
    <col min="6154" max="6154" width="11.42578125" style="15" customWidth="1"/>
    <col min="6155" max="6155" width="74.85546875" style="15" customWidth="1"/>
    <col min="6156" max="6400" width="9.140625" style="15"/>
    <col min="6401" max="6401" width="6.140625" style="15" customWidth="1"/>
    <col min="6402" max="6402" width="11.42578125" style="15" customWidth="1"/>
    <col min="6403" max="6403" width="16.42578125" style="15" customWidth="1"/>
    <col min="6404" max="6404" width="11.7109375" style="15" customWidth="1"/>
    <col min="6405" max="6405" width="24.28515625" style="15" customWidth="1"/>
    <col min="6406" max="6408" width="9.140625" style="15"/>
    <col min="6409" max="6409" width="11.140625" style="15" customWidth="1"/>
    <col min="6410" max="6410" width="11.42578125" style="15" customWidth="1"/>
    <col min="6411" max="6411" width="74.85546875" style="15" customWidth="1"/>
    <col min="6412" max="6656" width="9.140625" style="15"/>
    <col min="6657" max="6657" width="6.140625" style="15" customWidth="1"/>
    <col min="6658" max="6658" width="11.42578125" style="15" customWidth="1"/>
    <col min="6659" max="6659" width="16.42578125" style="15" customWidth="1"/>
    <col min="6660" max="6660" width="11.7109375" style="15" customWidth="1"/>
    <col min="6661" max="6661" width="24.28515625" style="15" customWidth="1"/>
    <col min="6662" max="6664" width="9.140625" style="15"/>
    <col min="6665" max="6665" width="11.140625" style="15" customWidth="1"/>
    <col min="6666" max="6666" width="11.42578125" style="15" customWidth="1"/>
    <col min="6667" max="6667" width="74.85546875" style="15" customWidth="1"/>
    <col min="6668" max="6912" width="9.140625" style="15"/>
    <col min="6913" max="6913" width="6.140625" style="15" customWidth="1"/>
    <col min="6914" max="6914" width="11.42578125" style="15" customWidth="1"/>
    <col min="6915" max="6915" width="16.42578125" style="15" customWidth="1"/>
    <col min="6916" max="6916" width="11.7109375" style="15" customWidth="1"/>
    <col min="6917" max="6917" width="24.28515625" style="15" customWidth="1"/>
    <col min="6918" max="6920" width="9.140625" style="15"/>
    <col min="6921" max="6921" width="11.140625" style="15" customWidth="1"/>
    <col min="6922" max="6922" width="11.42578125" style="15" customWidth="1"/>
    <col min="6923" max="6923" width="74.85546875" style="15" customWidth="1"/>
    <col min="6924" max="7168" width="9.140625" style="15"/>
    <col min="7169" max="7169" width="6.140625" style="15" customWidth="1"/>
    <col min="7170" max="7170" width="11.42578125" style="15" customWidth="1"/>
    <col min="7171" max="7171" width="16.42578125" style="15" customWidth="1"/>
    <col min="7172" max="7172" width="11.7109375" style="15" customWidth="1"/>
    <col min="7173" max="7173" width="24.28515625" style="15" customWidth="1"/>
    <col min="7174" max="7176" width="9.140625" style="15"/>
    <col min="7177" max="7177" width="11.140625" style="15" customWidth="1"/>
    <col min="7178" max="7178" width="11.42578125" style="15" customWidth="1"/>
    <col min="7179" max="7179" width="74.85546875" style="15" customWidth="1"/>
    <col min="7180" max="7424" width="9.140625" style="15"/>
    <col min="7425" max="7425" width="6.140625" style="15" customWidth="1"/>
    <col min="7426" max="7426" width="11.42578125" style="15" customWidth="1"/>
    <col min="7427" max="7427" width="16.42578125" style="15" customWidth="1"/>
    <col min="7428" max="7428" width="11.7109375" style="15" customWidth="1"/>
    <col min="7429" max="7429" width="24.28515625" style="15" customWidth="1"/>
    <col min="7430" max="7432" width="9.140625" style="15"/>
    <col min="7433" max="7433" width="11.140625" style="15" customWidth="1"/>
    <col min="7434" max="7434" width="11.42578125" style="15" customWidth="1"/>
    <col min="7435" max="7435" width="74.85546875" style="15" customWidth="1"/>
    <col min="7436" max="7680" width="9.140625" style="15"/>
    <col min="7681" max="7681" width="6.140625" style="15" customWidth="1"/>
    <col min="7682" max="7682" width="11.42578125" style="15" customWidth="1"/>
    <col min="7683" max="7683" width="16.42578125" style="15" customWidth="1"/>
    <col min="7684" max="7684" width="11.7109375" style="15" customWidth="1"/>
    <col min="7685" max="7685" width="24.28515625" style="15" customWidth="1"/>
    <col min="7686" max="7688" width="9.140625" style="15"/>
    <col min="7689" max="7689" width="11.140625" style="15" customWidth="1"/>
    <col min="7690" max="7690" width="11.42578125" style="15" customWidth="1"/>
    <col min="7691" max="7691" width="74.85546875" style="15" customWidth="1"/>
    <col min="7692" max="7936" width="9.140625" style="15"/>
    <col min="7937" max="7937" width="6.140625" style="15" customWidth="1"/>
    <col min="7938" max="7938" width="11.42578125" style="15" customWidth="1"/>
    <col min="7939" max="7939" width="16.42578125" style="15" customWidth="1"/>
    <col min="7940" max="7940" width="11.7109375" style="15" customWidth="1"/>
    <col min="7941" max="7941" width="24.28515625" style="15" customWidth="1"/>
    <col min="7942" max="7944" width="9.140625" style="15"/>
    <col min="7945" max="7945" width="11.140625" style="15" customWidth="1"/>
    <col min="7946" max="7946" width="11.42578125" style="15" customWidth="1"/>
    <col min="7947" max="7947" width="74.85546875" style="15" customWidth="1"/>
    <col min="7948" max="8192" width="9.140625" style="15"/>
    <col min="8193" max="8193" width="6.140625" style="15" customWidth="1"/>
    <col min="8194" max="8194" width="11.42578125" style="15" customWidth="1"/>
    <col min="8195" max="8195" width="16.42578125" style="15" customWidth="1"/>
    <col min="8196" max="8196" width="11.7109375" style="15" customWidth="1"/>
    <col min="8197" max="8197" width="24.28515625" style="15" customWidth="1"/>
    <col min="8198" max="8200" width="9.140625" style="15"/>
    <col min="8201" max="8201" width="11.140625" style="15" customWidth="1"/>
    <col min="8202" max="8202" width="11.42578125" style="15" customWidth="1"/>
    <col min="8203" max="8203" width="74.85546875" style="15" customWidth="1"/>
    <col min="8204" max="8448" width="9.140625" style="15"/>
    <col min="8449" max="8449" width="6.140625" style="15" customWidth="1"/>
    <col min="8450" max="8450" width="11.42578125" style="15" customWidth="1"/>
    <col min="8451" max="8451" width="16.42578125" style="15" customWidth="1"/>
    <col min="8452" max="8452" width="11.7109375" style="15" customWidth="1"/>
    <col min="8453" max="8453" width="24.28515625" style="15" customWidth="1"/>
    <col min="8454" max="8456" width="9.140625" style="15"/>
    <col min="8457" max="8457" width="11.140625" style="15" customWidth="1"/>
    <col min="8458" max="8458" width="11.42578125" style="15" customWidth="1"/>
    <col min="8459" max="8459" width="74.85546875" style="15" customWidth="1"/>
    <col min="8460" max="8704" width="9.140625" style="15"/>
    <col min="8705" max="8705" width="6.140625" style="15" customWidth="1"/>
    <col min="8706" max="8706" width="11.42578125" style="15" customWidth="1"/>
    <col min="8707" max="8707" width="16.42578125" style="15" customWidth="1"/>
    <col min="8708" max="8708" width="11.7109375" style="15" customWidth="1"/>
    <col min="8709" max="8709" width="24.28515625" style="15" customWidth="1"/>
    <col min="8710" max="8712" width="9.140625" style="15"/>
    <col min="8713" max="8713" width="11.140625" style="15" customWidth="1"/>
    <col min="8714" max="8714" width="11.42578125" style="15" customWidth="1"/>
    <col min="8715" max="8715" width="74.85546875" style="15" customWidth="1"/>
    <col min="8716" max="8960" width="9.140625" style="15"/>
    <col min="8961" max="8961" width="6.140625" style="15" customWidth="1"/>
    <col min="8962" max="8962" width="11.42578125" style="15" customWidth="1"/>
    <col min="8963" max="8963" width="16.42578125" style="15" customWidth="1"/>
    <col min="8964" max="8964" width="11.7109375" style="15" customWidth="1"/>
    <col min="8965" max="8965" width="24.28515625" style="15" customWidth="1"/>
    <col min="8966" max="8968" width="9.140625" style="15"/>
    <col min="8969" max="8969" width="11.140625" style="15" customWidth="1"/>
    <col min="8970" max="8970" width="11.42578125" style="15" customWidth="1"/>
    <col min="8971" max="8971" width="74.85546875" style="15" customWidth="1"/>
    <col min="8972" max="9216" width="9.140625" style="15"/>
    <col min="9217" max="9217" width="6.140625" style="15" customWidth="1"/>
    <col min="9218" max="9218" width="11.42578125" style="15" customWidth="1"/>
    <col min="9219" max="9219" width="16.42578125" style="15" customWidth="1"/>
    <col min="9220" max="9220" width="11.7109375" style="15" customWidth="1"/>
    <col min="9221" max="9221" width="24.28515625" style="15" customWidth="1"/>
    <col min="9222" max="9224" width="9.140625" style="15"/>
    <col min="9225" max="9225" width="11.140625" style="15" customWidth="1"/>
    <col min="9226" max="9226" width="11.42578125" style="15" customWidth="1"/>
    <col min="9227" max="9227" width="74.85546875" style="15" customWidth="1"/>
    <col min="9228" max="9472" width="9.140625" style="15"/>
    <col min="9473" max="9473" width="6.140625" style="15" customWidth="1"/>
    <col min="9474" max="9474" width="11.42578125" style="15" customWidth="1"/>
    <col min="9475" max="9475" width="16.42578125" style="15" customWidth="1"/>
    <col min="9476" max="9476" width="11.7109375" style="15" customWidth="1"/>
    <col min="9477" max="9477" width="24.28515625" style="15" customWidth="1"/>
    <col min="9478" max="9480" width="9.140625" style="15"/>
    <col min="9481" max="9481" width="11.140625" style="15" customWidth="1"/>
    <col min="9482" max="9482" width="11.42578125" style="15" customWidth="1"/>
    <col min="9483" max="9483" width="74.85546875" style="15" customWidth="1"/>
    <col min="9484" max="9728" width="9.140625" style="15"/>
    <col min="9729" max="9729" width="6.140625" style="15" customWidth="1"/>
    <col min="9730" max="9730" width="11.42578125" style="15" customWidth="1"/>
    <col min="9731" max="9731" width="16.42578125" style="15" customWidth="1"/>
    <col min="9732" max="9732" width="11.7109375" style="15" customWidth="1"/>
    <col min="9733" max="9733" width="24.28515625" style="15" customWidth="1"/>
    <col min="9734" max="9736" width="9.140625" style="15"/>
    <col min="9737" max="9737" width="11.140625" style="15" customWidth="1"/>
    <col min="9738" max="9738" width="11.42578125" style="15" customWidth="1"/>
    <col min="9739" max="9739" width="74.85546875" style="15" customWidth="1"/>
    <col min="9740" max="9984" width="9.140625" style="15"/>
    <col min="9985" max="9985" width="6.140625" style="15" customWidth="1"/>
    <col min="9986" max="9986" width="11.42578125" style="15" customWidth="1"/>
    <col min="9987" max="9987" width="16.42578125" style="15" customWidth="1"/>
    <col min="9988" max="9988" width="11.7109375" style="15" customWidth="1"/>
    <col min="9989" max="9989" width="24.28515625" style="15" customWidth="1"/>
    <col min="9990" max="9992" width="9.140625" style="15"/>
    <col min="9993" max="9993" width="11.140625" style="15" customWidth="1"/>
    <col min="9994" max="9994" width="11.42578125" style="15" customWidth="1"/>
    <col min="9995" max="9995" width="74.85546875" style="15" customWidth="1"/>
    <col min="9996" max="10240" width="9.140625" style="15"/>
    <col min="10241" max="10241" width="6.140625" style="15" customWidth="1"/>
    <col min="10242" max="10242" width="11.42578125" style="15" customWidth="1"/>
    <col min="10243" max="10243" width="16.42578125" style="15" customWidth="1"/>
    <col min="10244" max="10244" width="11.7109375" style="15" customWidth="1"/>
    <col min="10245" max="10245" width="24.28515625" style="15" customWidth="1"/>
    <col min="10246" max="10248" width="9.140625" style="15"/>
    <col min="10249" max="10249" width="11.140625" style="15" customWidth="1"/>
    <col min="10250" max="10250" width="11.42578125" style="15" customWidth="1"/>
    <col min="10251" max="10251" width="74.85546875" style="15" customWidth="1"/>
    <col min="10252" max="10496" width="9.140625" style="15"/>
    <col min="10497" max="10497" width="6.140625" style="15" customWidth="1"/>
    <col min="10498" max="10498" width="11.42578125" style="15" customWidth="1"/>
    <col min="10499" max="10499" width="16.42578125" style="15" customWidth="1"/>
    <col min="10500" max="10500" width="11.7109375" style="15" customWidth="1"/>
    <col min="10501" max="10501" width="24.28515625" style="15" customWidth="1"/>
    <col min="10502" max="10504" width="9.140625" style="15"/>
    <col min="10505" max="10505" width="11.140625" style="15" customWidth="1"/>
    <col min="10506" max="10506" width="11.42578125" style="15" customWidth="1"/>
    <col min="10507" max="10507" width="74.85546875" style="15" customWidth="1"/>
    <col min="10508" max="10752" width="9.140625" style="15"/>
    <col min="10753" max="10753" width="6.140625" style="15" customWidth="1"/>
    <col min="10754" max="10754" width="11.42578125" style="15" customWidth="1"/>
    <col min="10755" max="10755" width="16.42578125" style="15" customWidth="1"/>
    <col min="10756" max="10756" width="11.7109375" style="15" customWidth="1"/>
    <col min="10757" max="10757" width="24.28515625" style="15" customWidth="1"/>
    <col min="10758" max="10760" width="9.140625" style="15"/>
    <col min="10761" max="10761" width="11.140625" style="15" customWidth="1"/>
    <col min="10762" max="10762" width="11.42578125" style="15" customWidth="1"/>
    <col min="10763" max="10763" width="74.85546875" style="15" customWidth="1"/>
    <col min="10764" max="11008" width="9.140625" style="15"/>
    <col min="11009" max="11009" width="6.140625" style="15" customWidth="1"/>
    <col min="11010" max="11010" width="11.42578125" style="15" customWidth="1"/>
    <col min="11011" max="11011" width="16.42578125" style="15" customWidth="1"/>
    <col min="11012" max="11012" width="11.7109375" style="15" customWidth="1"/>
    <col min="11013" max="11013" width="24.28515625" style="15" customWidth="1"/>
    <col min="11014" max="11016" width="9.140625" style="15"/>
    <col min="11017" max="11017" width="11.140625" style="15" customWidth="1"/>
    <col min="11018" max="11018" width="11.42578125" style="15" customWidth="1"/>
    <col min="11019" max="11019" width="74.85546875" style="15" customWidth="1"/>
    <col min="11020" max="11264" width="9.140625" style="15"/>
    <col min="11265" max="11265" width="6.140625" style="15" customWidth="1"/>
    <col min="11266" max="11266" width="11.42578125" style="15" customWidth="1"/>
    <col min="11267" max="11267" width="16.42578125" style="15" customWidth="1"/>
    <col min="11268" max="11268" width="11.7109375" style="15" customWidth="1"/>
    <col min="11269" max="11269" width="24.28515625" style="15" customWidth="1"/>
    <col min="11270" max="11272" width="9.140625" style="15"/>
    <col min="11273" max="11273" width="11.140625" style="15" customWidth="1"/>
    <col min="11274" max="11274" width="11.42578125" style="15" customWidth="1"/>
    <col min="11275" max="11275" width="74.85546875" style="15" customWidth="1"/>
    <col min="11276" max="11520" width="9.140625" style="15"/>
    <col min="11521" max="11521" width="6.140625" style="15" customWidth="1"/>
    <col min="11522" max="11522" width="11.42578125" style="15" customWidth="1"/>
    <col min="11523" max="11523" width="16.42578125" style="15" customWidth="1"/>
    <col min="11524" max="11524" width="11.7109375" style="15" customWidth="1"/>
    <col min="11525" max="11525" width="24.28515625" style="15" customWidth="1"/>
    <col min="11526" max="11528" width="9.140625" style="15"/>
    <col min="11529" max="11529" width="11.140625" style="15" customWidth="1"/>
    <col min="11530" max="11530" width="11.42578125" style="15" customWidth="1"/>
    <col min="11531" max="11531" width="74.85546875" style="15" customWidth="1"/>
    <col min="11532" max="11776" width="9.140625" style="15"/>
    <col min="11777" max="11777" width="6.140625" style="15" customWidth="1"/>
    <col min="11778" max="11778" width="11.42578125" style="15" customWidth="1"/>
    <col min="11779" max="11779" width="16.42578125" style="15" customWidth="1"/>
    <col min="11780" max="11780" width="11.7109375" style="15" customWidth="1"/>
    <col min="11781" max="11781" width="24.28515625" style="15" customWidth="1"/>
    <col min="11782" max="11784" width="9.140625" style="15"/>
    <col min="11785" max="11785" width="11.140625" style="15" customWidth="1"/>
    <col min="11786" max="11786" width="11.42578125" style="15" customWidth="1"/>
    <col min="11787" max="11787" width="74.85546875" style="15" customWidth="1"/>
    <col min="11788" max="12032" width="9.140625" style="15"/>
    <col min="12033" max="12033" width="6.140625" style="15" customWidth="1"/>
    <col min="12034" max="12034" width="11.42578125" style="15" customWidth="1"/>
    <col min="12035" max="12035" width="16.42578125" style="15" customWidth="1"/>
    <col min="12036" max="12036" width="11.7109375" style="15" customWidth="1"/>
    <col min="12037" max="12037" width="24.28515625" style="15" customWidth="1"/>
    <col min="12038" max="12040" width="9.140625" style="15"/>
    <col min="12041" max="12041" width="11.140625" style="15" customWidth="1"/>
    <col min="12042" max="12042" width="11.42578125" style="15" customWidth="1"/>
    <col min="12043" max="12043" width="74.85546875" style="15" customWidth="1"/>
    <col min="12044" max="12288" width="9.140625" style="15"/>
    <col min="12289" max="12289" width="6.140625" style="15" customWidth="1"/>
    <col min="12290" max="12290" width="11.42578125" style="15" customWidth="1"/>
    <col min="12291" max="12291" width="16.42578125" style="15" customWidth="1"/>
    <col min="12292" max="12292" width="11.7109375" style="15" customWidth="1"/>
    <col min="12293" max="12293" width="24.28515625" style="15" customWidth="1"/>
    <col min="12294" max="12296" width="9.140625" style="15"/>
    <col min="12297" max="12297" width="11.140625" style="15" customWidth="1"/>
    <col min="12298" max="12298" width="11.42578125" style="15" customWidth="1"/>
    <col min="12299" max="12299" width="74.85546875" style="15" customWidth="1"/>
    <col min="12300" max="12544" width="9.140625" style="15"/>
    <col min="12545" max="12545" width="6.140625" style="15" customWidth="1"/>
    <col min="12546" max="12546" width="11.42578125" style="15" customWidth="1"/>
    <col min="12547" max="12547" width="16.42578125" style="15" customWidth="1"/>
    <col min="12548" max="12548" width="11.7109375" style="15" customWidth="1"/>
    <col min="12549" max="12549" width="24.28515625" style="15" customWidth="1"/>
    <col min="12550" max="12552" width="9.140625" style="15"/>
    <col min="12553" max="12553" width="11.140625" style="15" customWidth="1"/>
    <col min="12554" max="12554" width="11.42578125" style="15" customWidth="1"/>
    <col min="12555" max="12555" width="74.85546875" style="15" customWidth="1"/>
    <col min="12556" max="12800" width="9.140625" style="15"/>
    <col min="12801" max="12801" width="6.140625" style="15" customWidth="1"/>
    <col min="12802" max="12802" width="11.42578125" style="15" customWidth="1"/>
    <col min="12803" max="12803" width="16.42578125" style="15" customWidth="1"/>
    <col min="12804" max="12804" width="11.7109375" style="15" customWidth="1"/>
    <col min="12805" max="12805" width="24.28515625" style="15" customWidth="1"/>
    <col min="12806" max="12808" width="9.140625" style="15"/>
    <col min="12809" max="12809" width="11.140625" style="15" customWidth="1"/>
    <col min="12810" max="12810" width="11.42578125" style="15" customWidth="1"/>
    <col min="12811" max="12811" width="74.85546875" style="15" customWidth="1"/>
    <col min="12812" max="13056" width="9.140625" style="15"/>
    <col min="13057" max="13057" width="6.140625" style="15" customWidth="1"/>
    <col min="13058" max="13058" width="11.42578125" style="15" customWidth="1"/>
    <col min="13059" max="13059" width="16.42578125" style="15" customWidth="1"/>
    <col min="13060" max="13060" width="11.7109375" style="15" customWidth="1"/>
    <col min="13061" max="13061" width="24.28515625" style="15" customWidth="1"/>
    <col min="13062" max="13064" width="9.140625" style="15"/>
    <col min="13065" max="13065" width="11.140625" style="15" customWidth="1"/>
    <col min="13066" max="13066" width="11.42578125" style="15" customWidth="1"/>
    <col min="13067" max="13067" width="74.85546875" style="15" customWidth="1"/>
    <col min="13068" max="13312" width="9.140625" style="15"/>
    <col min="13313" max="13313" width="6.140625" style="15" customWidth="1"/>
    <col min="13314" max="13314" width="11.42578125" style="15" customWidth="1"/>
    <col min="13315" max="13315" width="16.42578125" style="15" customWidth="1"/>
    <col min="13316" max="13316" width="11.7109375" style="15" customWidth="1"/>
    <col min="13317" max="13317" width="24.28515625" style="15" customWidth="1"/>
    <col min="13318" max="13320" width="9.140625" style="15"/>
    <col min="13321" max="13321" width="11.140625" style="15" customWidth="1"/>
    <col min="13322" max="13322" width="11.42578125" style="15" customWidth="1"/>
    <col min="13323" max="13323" width="74.85546875" style="15" customWidth="1"/>
    <col min="13324" max="13568" width="9.140625" style="15"/>
    <col min="13569" max="13569" width="6.140625" style="15" customWidth="1"/>
    <col min="13570" max="13570" width="11.42578125" style="15" customWidth="1"/>
    <col min="13571" max="13571" width="16.42578125" style="15" customWidth="1"/>
    <col min="13572" max="13572" width="11.7109375" style="15" customWidth="1"/>
    <col min="13573" max="13573" width="24.28515625" style="15" customWidth="1"/>
    <col min="13574" max="13576" width="9.140625" style="15"/>
    <col min="13577" max="13577" width="11.140625" style="15" customWidth="1"/>
    <col min="13578" max="13578" width="11.42578125" style="15" customWidth="1"/>
    <col min="13579" max="13579" width="74.85546875" style="15" customWidth="1"/>
    <col min="13580" max="13824" width="9.140625" style="15"/>
    <col min="13825" max="13825" width="6.140625" style="15" customWidth="1"/>
    <col min="13826" max="13826" width="11.42578125" style="15" customWidth="1"/>
    <col min="13827" max="13827" width="16.42578125" style="15" customWidth="1"/>
    <col min="13828" max="13828" width="11.7109375" style="15" customWidth="1"/>
    <col min="13829" max="13829" width="24.28515625" style="15" customWidth="1"/>
    <col min="13830" max="13832" width="9.140625" style="15"/>
    <col min="13833" max="13833" width="11.140625" style="15" customWidth="1"/>
    <col min="13834" max="13834" width="11.42578125" style="15" customWidth="1"/>
    <col min="13835" max="13835" width="74.85546875" style="15" customWidth="1"/>
    <col min="13836" max="14080" width="9.140625" style="15"/>
    <col min="14081" max="14081" width="6.140625" style="15" customWidth="1"/>
    <col min="14082" max="14082" width="11.42578125" style="15" customWidth="1"/>
    <col min="14083" max="14083" width="16.42578125" style="15" customWidth="1"/>
    <col min="14084" max="14084" width="11.7109375" style="15" customWidth="1"/>
    <col min="14085" max="14085" width="24.28515625" style="15" customWidth="1"/>
    <col min="14086" max="14088" width="9.140625" style="15"/>
    <col min="14089" max="14089" width="11.140625" style="15" customWidth="1"/>
    <col min="14090" max="14090" width="11.42578125" style="15" customWidth="1"/>
    <col min="14091" max="14091" width="74.85546875" style="15" customWidth="1"/>
    <col min="14092" max="14336" width="9.140625" style="15"/>
    <col min="14337" max="14337" width="6.140625" style="15" customWidth="1"/>
    <col min="14338" max="14338" width="11.42578125" style="15" customWidth="1"/>
    <col min="14339" max="14339" width="16.42578125" style="15" customWidth="1"/>
    <col min="14340" max="14340" width="11.7109375" style="15" customWidth="1"/>
    <col min="14341" max="14341" width="24.28515625" style="15" customWidth="1"/>
    <col min="14342" max="14344" width="9.140625" style="15"/>
    <col min="14345" max="14345" width="11.140625" style="15" customWidth="1"/>
    <col min="14346" max="14346" width="11.42578125" style="15" customWidth="1"/>
    <col min="14347" max="14347" width="74.85546875" style="15" customWidth="1"/>
    <col min="14348" max="14592" width="9.140625" style="15"/>
    <col min="14593" max="14593" width="6.140625" style="15" customWidth="1"/>
    <col min="14594" max="14594" width="11.42578125" style="15" customWidth="1"/>
    <col min="14595" max="14595" width="16.42578125" style="15" customWidth="1"/>
    <col min="14596" max="14596" width="11.7109375" style="15" customWidth="1"/>
    <col min="14597" max="14597" width="24.28515625" style="15" customWidth="1"/>
    <col min="14598" max="14600" width="9.140625" style="15"/>
    <col min="14601" max="14601" width="11.140625" style="15" customWidth="1"/>
    <col min="14602" max="14602" width="11.42578125" style="15" customWidth="1"/>
    <col min="14603" max="14603" width="74.85546875" style="15" customWidth="1"/>
    <col min="14604" max="14848" width="9.140625" style="15"/>
    <col min="14849" max="14849" width="6.140625" style="15" customWidth="1"/>
    <col min="14850" max="14850" width="11.42578125" style="15" customWidth="1"/>
    <col min="14851" max="14851" width="16.42578125" style="15" customWidth="1"/>
    <col min="14852" max="14852" width="11.7109375" style="15" customWidth="1"/>
    <col min="14853" max="14853" width="24.28515625" style="15" customWidth="1"/>
    <col min="14854" max="14856" width="9.140625" style="15"/>
    <col min="14857" max="14857" width="11.140625" style="15" customWidth="1"/>
    <col min="14858" max="14858" width="11.42578125" style="15" customWidth="1"/>
    <col min="14859" max="14859" width="74.85546875" style="15" customWidth="1"/>
    <col min="14860" max="15104" width="9.140625" style="15"/>
    <col min="15105" max="15105" width="6.140625" style="15" customWidth="1"/>
    <col min="15106" max="15106" width="11.42578125" style="15" customWidth="1"/>
    <col min="15107" max="15107" width="16.42578125" style="15" customWidth="1"/>
    <col min="15108" max="15108" width="11.7109375" style="15" customWidth="1"/>
    <col min="15109" max="15109" width="24.28515625" style="15" customWidth="1"/>
    <col min="15110" max="15112" width="9.140625" style="15"/>
    <col min="15113" max="15113" width="11.140625" style="15" customWidth="1"/>
    <col min="15114" max="15114" width="11.42578125" style="15" customWidth="1"/>
    <col min="15115" max="15115" width="74.85546875" style="15" customWidth="1"/>
    <col min="15116" max="15360" width="9.140625" style="15"/>
    <col min="15361" max="15361" width="6.140625" style="15" customWidth="1"/>
    <col min="15362" max="15362" width="11.42578125" style="15" customWidth="1"/>
    <col min="15363" max="15363" width="16.42578125" style="15" customWidth="1"/>
    <col min="15364" max="15364" width="11.7109375" style="15" customWidth="1"/>
    <col min="15365" max="15365" width="24.28515625" style="15" customWidth="1"/>
    <col min="15366" max="15368" width="9.140625" style="15"/>
    <col min="15369" max="15369" width="11.140625" style="15" customWidth="1"/>
    <col min="15370" max="15370" width="11.42578125" style="15" customWidth="1"/>
    <col min="15371" max="15371" width="74.85546875" style="15" customWidth="1"/>
    <col min="15372" max="15616" width="9.140625" style="15"/>
    <col min="15617" max="15617" width="6.140625" style="15" customWidth="1"/>
    <col min="15618" max="15618" width="11.42578125" style="15" customWidth="1"/>
    <col min="15619" max="15619" width="16.42578125" style="15" customWidth="1"/>
    <col min="15620" max="15620" width="11.7109375" style="15" customWidth="1"/>
    <col min="15621" max="15621" width="24.28515625" style="15" customWidth="1"/>
    <col min="15622" max="15624" width="9.140625" style="15"/>
    <col min="15625" max="15625" width="11.140625" style="15" customWidth="1"/>
    <col min="15626" max="15626" width="11.42578125" style="15" customWidth="1"/>
    <col min="15627" max="15627" width="74.85546875" style="15" customWidth="1"/>
    <col min="15628" max="15872" width="9.140625" style="15"/>
    <col min="15873" max="15873" width="6.140625" style="15" customWidth="1"/>
    <col min="15874" max="15874" width="11.42578125" style="15" customWidth="1"/>
    <col min="15875" max="15875" width="16.42578125" style="15" customWidth="1"/>
    <col min="15876" max="15876" width="11.7109375" style="15" customWidth="1"/>
    <col min="15877" max="15877" width="24.28515625" style="15" customWidth="1"/>
    <col min="15878" max="15880" width="9.140625" style="15"/>
    <col min="15881" max="15881" width="11.140625" style="15" customWidth="1"/>
    <col min="15882" max="15882" width="11.42578125" style="15" customWidth="1"/>
    <col min="15883" max="15883" width="74.85546875" style="15" customWidth="1"/>
    <col min="15884" max="16128" width="9.140625" style="15"/>
    <col min="16129" max="16129" width="6.140625" style="15" customWidth="1"/>
    <col min="16130" max="16130" width="11.42578125" style="15" customWidth="1"/>
    <col min="16131" max="16131" width="16.42578125" style="15" customWidth="1"/>
    <col min="16132" max="16132" width="11.7109375" style="15" customWidth="1"/>
    <col min="16133" max="16133" width="24.28515625" style="15" customWidth="1"/>
    <col min="16134" max="16136" width="9.140625" style="15"/>
    <col min="16137" max="16137" width="11.140625" style="15" customWidth="1"/>
    <col min="16138" max="16138" width="11.42578125" style="15" customWidth="1"/>
    <col min="16139" max="16139" width="74.85546875" style="15" customWidth="1"/>
    <col min="16140" max="16384" width="9.140625" style="15"/>
  </cols>
  <sheetData>
    <row r="1" spans="1:11" x14ac:dyDescent="0.25">
      <c r="F1" s="16"/>
      <c r="K1" s="17" t="s">
        <v>73</v>
      </c>
    </row>
    <row r="2" spans="1:11" ht="15" customHeight="1" x14ac:dyDescent="0.25">
      <c r="A2" s="44" t="s">
        <v>47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ht="15" customHeight="1" x14ac:dyDescent="0.25">
      <c r="A3" s="46" t="s">
        <v>48</v>
      </c>
      <c r="B3" s="46" t="s">
        <v>4</v>
      </c>
      <c r="C3" s="39" t="s">
        <v>49</v>
      </c>
      <c r="D3" s="46" t="s">
        <v>50</v>
      </c>
      <c r="E3" s="46" t="s">
        <v>74</v>
      </c>
      <c r="F3" s="46" t="s">
        <v>75</v>
      </c>
      <c r="G3" s="46" t="s">
        <v>51</v>
      </c>
      <c r="H3" s="46"/>
      <c r="I3" s="46"/>
      <c r="J3" s="46"/>
      <c r="K3" s="46" t="s">
        <v>16</v>
      </c>
    </row>
    <row r="4" spans="1:11" ht="49.5" customHeight="1" x14ac:dyDescent="0.25">
      <c r="A4" s="46"/>
      <c r="B4" s="46"/>
      <c r="C4" s="41"/>
      <c r="D4" s="46"/>
      <c r="E4" s="46"/>
      <c r="F4" s="46"/>
      <c r="G4" s="33" t="s">
        <v>76</v>
      </c>
      <c r="H4" s="33" t="s">
        <v>77</v>
      </c>
      <c r="I4" s="33" t="s">
        <v>78</v>
      </c>
      <c r="J4" s="33" t="s">
        <v>79</v>
      </c>
      <c r="K4" s="46"/>
    </row>
    <row r="5" spans="1:11" x14ac:dyDescent="0.25">
      <c r="A5" s="33">
        <v>2</v>
      </c>
      <c r="B5" s="33">
        <v>1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</row>
    <row r="6" spans="1:11" ht="15" customHeight="1" x14ac:dyDescent="0.25">
      <c r="A6" s="39" t="s">
        <v>39</v>
      </c>
      <c r="B6" s="33" t="s">
        <v>127</v>
      </c>
      <c r="C6" s="39" t="s">
        <v>52</v>
      </c>
      <c r="D6" s="39" t="s">
        <v>53</v>
      </c>
      <c r="E6" s="39" t="s">
        <v>54</v>
      </c>
      <c r="F6" s="33">
        <v>2012</v>
      </c>
      <c r="G6" s="34" t="s">
        <v>60</v>
      </c>
      <c r="H6" s="33">
        <v>850</v>
      </c>
      <c r="I6" s="33">
        <v>885.3</v>
      </c>
      <c r="J6" s="33"/>
      <c r="K6" s="33"/>
    </row>
    <row r="7" spans="1:11" ht="22.5" x14ac:dyDescent="0.25">
      <c r="A7" s="40"/>
      <c r="B7" s="33" t="s">
        <v>98</v>
      </c>
      <c r="C7" s="40"/>
      <c r="D7" s="42"/>
      <c r="E7" s="42"/>
      <c r="F7" s="33">
        <v>2013</v>
      </c>
      <c r="G7" s="42"/>
      <c r="H7" s="18">
        <v>880.2</v>
      </c>
      <c r="I7" s="19">
        <v>877</v>
      </c>
      <c r="J7" s="18">
        <f>(I7-H7)*-1</f>
        <v>3.2000000000000455</v>
      </c>
      <c r="K7" s="18" t="s">
        <v>80</v>
      </c>
    </row>
    <row r="8" spans="1:11" s="21" customFormat="1" ht="22.5" x14ac:dyDescent="0.25">
      <c r="A8" s="40"/>
      <c r="B8" s="31" t="s">
        <v>99</v>
      </c>
      <c r="C8" s="40"/>
      <c r="D8" s="42"/>
      <c r="E8" s="42"/>
      <c r="F8" s="20">
        <v>2014</v>
      </c>
      <c r="G8" s="42"/>
      <c r="H8" s="20">
        <v>878.2</v>
      </c>
      <c r="I8" s="20">
        <v>847.6</v>
      </c>
      <c r="J8" s="20">
        <f>(I8-H8)*-1</f>
        <v>30.600000000000023</v>
      </c>
      <c r="K8" s="20" t="s">
        <v>81</v>
      </c>
    </row>
    <row r="9" spans="1:11" s="21" customFormat="1" ht="22.5" x14ac:dyDescent="0.25">
      <c r="A9" s="40"/>
      <c r="B9" s="20" t="s">
        <v>100</v>
      </c>
      <c r="C9" s="40"/>
      <c r="D9" s="42"/>
      <c r="E9" s="42"/>
      <c r="F9" s="20">
        <v>2015</v>
      </c>
      <c r="G9" s="42"/>
      <c r="H9" s="20">
        <v>876.3</v>
      </c>
      <c r="I9" s="20">
        <v>873.6</v>
      </c>
      <c r="J9" s="20">
        <f>(I9-H9)*-1</f>
        <v>2.6999999999999318</v>
      </c>
      <c r="K9" s="20" t="s">
        <v>82</v>
      </c>
    </row>
    <row r="10" spans="1:11" s="21" customFormat="1" ht="22.5" x14ac:dyDescent="0.25">
      <c r="A10" s="40"/>
      <c r="B10" s="20" t="s">
        <v>101</v>
      </c>
      <c r="C10" s="40"/>
      <c r="D10" s="42"/>
      <c r="E10" s="42"/>
      <c r="F10" s="20">
        <v>2016</v>
      </c>
      <c r="G10" s="42"/>
      <c r="H10" s="20">
        <v>874.1</v>
      </c>
      <c r="I10" s="20">
        <v>817.8</v>
      </c>
      <c r="J10" s="20">
        <f>(I10-H10)*-1</f>
        <v>56.300000000000068</v>
      </c>
      <c r="K10" s="20" t="s">
        <v>83</v>
      </c>
    </row>
    <row r="11" spans="1:11" s="21" customFormat="1" x14ac:dyDescent="0.25">
      <c r="A11" s="40"/>
      <c r="B11" s="20" t="s">
        <v>102</v>
      </c>
      <c r="C11" s="40"/>
      <c r="D11" s="42"/>
      <c r="E11" s="42"/>
      <c r="F11" s="20">
        <v>2017</v>
      </c>
      <c r="G11" s="42"/>
      <c r="H11" s="20">
        <v>870.8</v>
      </c>
      <c r="I11" s="20"/>
      <c r="J11" s="20"/>
      <c r="K11" s="20" t="s">
        <v>84</v>
      </c>
    </row>
    <row r="12" spans="1:11" s="21" customFormat="1" ht="14.25" customHeight="1" x14ac:dyDescent="0.25">
      <c r="A12" s="40"/>
      <c r="B12" s="20" t="s">
        <v>128</v>
      </c>
      <c r="C12" s="41"/>
      <c r="D12" s="43"/>
      <c r="E12" s="43"/>
      <c r="F12" s="20">
        <v>2018</v>
      </c>
      <c r="G12" s="43"/>
      <c r="H12" s="20">
        <v>866.9</v>
      </c>
      <c r="I12" s="20"/>
      <c r="J12" s="20"/>
      <c r="K12" s="20"/>
    </row>
    <row r="13" spans="1:11" s="21" customFormat="1" ht="14.25" customHeight="1" x14ac:dyDescent="0.25">
      <c r="A13" s="40"/>
      <c r="B13" s="20" t="s">
        <v>129</v>
      </c>
      <c r="C13" s="34" t="s">
        <v>56</v>
      </c>
      <c r="D13" s="34" t="s">
        <v>53</v>
      </c>
      <c r="E13" s="34" t="s">
        <v>54</v>
      </c>
      <c r="F13" s="20">
        <v>2012</v>
      </c>
      <c r="G13" s="34" t="s">
        <v>61</v>
      </c>
      <c r="H13" s="20">
        <v>221</v>
      </c>
      <c r="I13" s="20">
        <v>222.2</v>
      </c>
      <c r="J13" s="20">
        <f t="shared" ref="J13:J38" si="0">(I13-H13)*-1</f>
        <v>-1.1999999999999886</v>
      </c>
      <c r="K13" s="20"/>
    </row>
    <row r="14" spans="1:11" s="21" customFormat="1" ht="33.75" x14ac:dyDescent="0.25">
      <c r="A14" s="40"/>
      <c r="B14" s="20" t="s">
        <v>103</v>
      </c>
      <c r="C14" s="37"/>
      <c r="D14" s="35"/>
      <c r="E14" s="35"/>
      <c r="F14" s="20">
        <v>2013</v>
      </c>
      <c r="G14" s="35"/>
      <c r="H14" s="20">
        <v>218.1</v>
      </c>
      <c r="I14" s="20">
        <v>228.3</v>
      </c>
      <c r="J14" s="20">
        <f t="shared" si="0"/>
        <v>-10.200000000000017</v>
      </c>
      <c r="K14" s="20" t="s">
        <v>85</v>
      </c>
    </row>
    <row r="15" spans="1:11" s="21" customFormat="1" x14ac:dyDescent="0.25">
      <c r="A15" s="40"/>
      <c r="B15" s="20" t="s">
        <v>104</v>
      </c>
      <c r="C15" s="37"/>
      <c r="D15" s="35"/>
      <c r="E15" s="35"/>
      <c r="F15" s="20">
        <v>2014</v>
      </c>
      <c r="G15" s="35"/>
      <c r="H15" s="20">
        <v>225.9</v>
      </c>
      <c r="I15" s="20">
        <v>225.1</v>
      </c>
      <c r="J15" s="20">
        <f t="shared" si="0"/>
        <v>0.80000000000001137</v>
      </c>
      <c r="K15" s="20" t="s">
        <v>86</v>
      </c>
    </row>
    <row r="16" spans="1:11" s="21" customFormat="1" x14ac:dyDescent="0.25">
      <c r="A16" s="40"/>
      <c r="B16" s="20" t="s">
        <v>105</v>
      </c>
      <c r="C16" s="37"/>
      <c r="D16" s="35"/>
      <c r="E16" s="35"/>
      <c r="F16" s="20">
        <v>2015</v>
      </c>
      <c r="G16" s="35"/>
      <c r="H16" s="20">
        <v>224.3</v>
      </c>
      <c r="I16" s="20">
        <v>223.2</v>
      </c>
      <c r="J16" s="20">
        <f t="shared" si="0"/>
        <v>1.1000000000000227</v>
      </c>
      <c r="K16" s="20" t="s">
        <v>87</v>
      </c>
    </row>
    <row r="17" spans="1:11" s="21" customFormat="1" x14ac:dyDescent="0.25">
      <c r="A17" s="40"/>
      <c r="B17" s="20" t="s">
        <v>106</v>
      </c>
      <c r="C17" s="37"/>
      <c r="D17" s="35"/>
      <c r="E17" s="35"/>
      <c r="F17" s="20">
        <v>2016</v>
      </c>
      <c r="G17" s="35"/>
      <c r="H17" s="20">
        <v>224.3</v>
      </c>
      <c r="I17" s="20">
        <v>224.3</v>
      </c>
      <c r="J17" s="20">
        <f t="shared" si="0"/>
        <v>0</v>
      </c>
      <c r="K17" s="20"/>
    </row>
    <row r="18" spans="1:11" s="21" customFormat="1" x14ac:dyDescent="0.25">
      <c r="A18" s="40"/>
      <c r="B18" s="20" t="s">
        <v>107</v>
      </c>
      <c r="C18" s="37"/>
      <c r="D18" s="35"/>
      <c r="E18" s="35"/>
      <c r="F18" s="20">
        <v>2017</v>
      </c>
      <c r="G18" s="35"/>
      <c r="H18" s="20">
        <v>222.8</v>
      </c>
      <c r="I18" s="20"/>
      <c r="J18" s="20"/>
      <c r="K18" s="20"/>
    </row>
    <row r="19" spans="1:11" s="21" customFormat="1" x14ac:dyDescent="0.25">
      <c r="A19" s="40"/>
      <c r="B19" s="20" t="s">
        <v>130</v>
      </c>
      <c r="C19" s="38"/>
      <c r="D19" s="36"/>
      <c r="E19" s="36"/>
      <c r="F19" s="20">
        <v>2018</v>
      </c>
      <c r="G19" s="36"/>
      <c r="H19" s="20">
        <v>222.2</v>
      </c>
      <c r="I19" s="20"/>
      <c r="J19" s="20"/>
      <c r="K19" s="20"/>
    </row>
    <row r="20" spans="1:11" s="21" customFormat="1" ht="15" customHeight="1" x14ac:dyDescent="0.25">
      <c r="A20" s="40"/>
      <c r="B20" s="20" t="s">
        <v>131</v>
      </c>
      <c r="C20" s="34" t="s">
        <v>57</v>
      </c>
      <c r="D20" s="34" t="s">
        <v>53</v>
      </c>
      <c r="E20" s="34" t="s">
        <v>54</v>
      </c>
      <c r="F20" s="20">
        <v>2012</v>
      </c>
      <c r="G20" s="34" t="s">
        <v>62</v>
      </c>
      <c r="H20" s="20">
        <v>12</v>
      </c>
      <c r="I20" s="20">
        <v>10.7</v>
      </c>
      <c r="J20" s="20">
        <f t="shared" si="0"/>
        <v>1.3000000000000007</v>
      </c>
      <c r="K20" s="20"/>
    </row>
    <row r="21" spans="1:11" s="21" customFormat="1" ht="57" customHeight="1" x14ac:dyDescent="0.25">
      <c r="A21" s="40"/>
      <c r="B21" s="20" t="s">
        <v>108</v>
      </c>
      <c r="C21" s="37"/>
      <c r="D21" s="35"/>
      <c r="E21" s="35"/>
      <c r="F21" s="20">
        <v>2013</v>
      </c>
      <c r="G21" s="35"/>
      <c r="H21" s="20">
        <v>10.6</v>
      </c>
      <c r="I21" s="19">
        <v>12.1</v>
      </c>
      <c r="J21" s="20">
        <f t="shared" si="0"/>
        <v>-1.5</v>
      </c>
      <c r="K21" s="20" t="s">
        <v>88</v>
      </c>
    </row>
    <row r="22" spans="1:11" s="21" customFormat="1" x14ac:dyDescent="0.25">
      <c r="A22" s="40"/>
      <c r="B22" s="20" t="s">
        <v>109</v>
      </c>
      <c r="C22" s="37"/>
      <c r="D22" s="35"/>
      <c r="E22" s="35"/>
      <c r="F22" s="20">
        <v>2014</v>
      </c>
      <c r="G22" s="35"/>
      <c r="H22" s="20">
        <v>12.5</v>
      </c>
      <c r="I22" s="20">
        <v>10</v>
      </c>
      <c r="J22" s="20">
        <f t="shared" si="0"/>
        <v>2.5</v>
      </c>
      <c r="K22" s="20" t="s">
        <v>89</v>
      </c>
    </row>
    <row r="23" spans="1:11" s="21" customFormat="1" x14ac:dyDescent="0.25">
      <c r="A23" s="40"/>
      <c r="B23" s="20" t="s">
        <v>110</v>
      </c>
      <c r="C23" s="37"/>
      <c r="D23" s="35"/>
      <c r="E23" s="35"/>
      <c r="F23" s="20">
        <v>2015</v>
      </c>
      <c r="G23" s="35"/>
      <c r="H23" s="20">
        <v>12.4</v>
      </c>
      <c r="I23" s="20">
        <v>11.8</v>
      </c>
      <c r="J23" s="20">
        <f t="shared" si="0"/>
        <v>0.59999999999999964</v>
      </c>
      <c r="K23" s="20" t="s">
        <v>90</v>
      </c>
    </row>
    <row r="24" spans="1:11" s="21" customFormat="1" x14ac:dyDescent="0.25">
      <c r="A24" s="40"/>
      <c r="B24" s="20" t="s">
        <v>111</v>
      </c>
      <c r="C24" s="37"/>
      <c r="D24" s="35"/>
      <c r="E24" s="35"/>
      <c r="F24" s="20">
        <v>2016</v>
      </c>
      <c r="G24" s="35"/>
      <c r="H24" s="20">
        <v>12.3</v>
      </c>
      <c r="I24" s="20">
        <v>11</v>
      </c>
      <c r="J24" s="20">
        <f t="shared" si="0"/>
        <v>1.3000000000000007</v>
      </c>
      <c r="K24" s="20" t="s">
        <v>91</v>
      </c>
    </row>
    <row r="25" spans="1:11" s="21" customFormat="1" x14ac:dyDescent="0.25">
      <c r="A25" s="40"/>
      <c r="B25" s="20" t="s">
        <v>112</v>
      </c>
      <c r="C25" s="37"/>
      <c r="D25" s="35"/>
      <c r="E25" s="35"/>
      <c r="F25" s="20">
        <v>2017</v>
      </c>
      <c r="G25" s="35"/>
      <c r="H25" s="20">
        <v>12.1</v>
      </c>
      <c r="I25" s="20"/>
      <c r="J25" s="20"/>
      <c r="K25" s="20"/>
    </row>
    <row r="26" spans="1:11" s="21" customFormat="1" x14ac:dyDescent="0.25">
      <c r="A26" s="40"/>
      <c r="B26" s="20" t="s">
        <v>132</v>
      </c>
      <c r="C26" s="38"/>
      <c r="D26" s="36"/>
      <c r="E26" s="36"/>
      <c r="F26" s="20">
        <v>2018</v>
      </c>
      <c r="G26" s="36"/>
      <c r="H26" s="20">
        <v>12</v>
      </c>
      <c r="I26" s="20"/>
      <c r="J26" s="20"/>
      <c r="K26" s="20"/>
    </row>
    <row r="27" spans="1:11" s="21" customFormat="1" ht="15" customHeight="1" x14ac:dyDescent="0.25">
      <c r="A27" s="40"/>
      <c r="B27" s="20" t="s">
        <v>133</v>
      </c>
      <c r="C27" s="34" t="s">
        <v>58</v>
      </c>
      <c r="D27" s="34" t="s">
        <v>53</v>
      </c>
      <c r="E27" s="34" t="s">
        <v>54</v>
      </c>
      <c r="F27" s="20">
        <v>2012</v>
      </c>
      <c r="G27" s="34" t="s">
        <v>63</v>
      </c>
      <c r="H27" s="20">
        <v>14.5</v>
      </c>
      <c r="I27" s="20">
        <v>14</v>
      </c>
      <c r="J27" s="20">
        <f t="shared" si="0"/>
        <v>0.5</v>
      </c>
      <c r="K27" s="32"/>
    </row>
    <row r="28" spans="1:11" s="21" customFormat="1" ht="18.75" customHeight="1" x14ac:dyDescent="0.25">
      <c r="A28" s="40"/>
      <c r="B28" s="20" t="s">
        <v>113</v>
      </c>
      <c r="C28" s="37"/>
      <c r="D28" s="35"/>
      <c r="E28" s="35"/>
      <c r="F28" s="20">
        <v>2013</v>
      </c>
      <c r="G28" s="35"/>
      <c r="H28" s="20">
        <v>13</v>
      </c>
      <c r="I28" s="19">
        <v>15.9</v>
      </c>
      <c r="J28" s="20">
        <f t="shared" si="0"/>
        <v>-2.9000000000000004</v>
      </c>
      <c r="K28" s="34" t="s">
        <v>92</v>
      </c>
    </row>
    <row r="29" spans="1:11" s="21" customFormat="1" ht="17.25" customHeight="1" x14ac:dyDescent="0.25">
      <c r="A29" s="40"/>
      <c r="B29" s="20" t="s">
        <v>114</v>
      </c>
      <c r="C29" s="37"/>
      <c r="D29" s="35"/>
      <c r="E29" s="35"/>
      <c r="F29" s="20">
        <v>2014</v>
      </c>
      <c r="G29" s="35"/>
      <c r="H29" s="20">
        <v>13</v>
      </c>
      <c r="I29" s="20">
        <v>15.7</v>
      </c>
      <c r="J29" s="20">
        <f t="shared" si="0"/>
        <v>-2.6999999999999993</v>
      </c>
      <c r="K29" s="37"/>
    </row>
    <row r="30" spans="1:11" s="21" customFormat="1" ht="15" customHeight="1" x14ac:dyDescent="0.25">
      <c r="A30" s="40"/>
      <c r="B30" s="20" t="s">
        <v>115</v>
      </c>
      <c r="C30" s="37"/>
      <c r="D30" s="35"/>
      <c r="E30" s="35"/>
      <c r="F30" s="20">
        <v>2015</v>
      </c>
      <c r="G30" s="35"/>
      <c r="H30" s="20">
        <v>12.5</v>
      </c>
      <c r="I30" s="20">
        <v>14.4</v>
      </c>
      <c r="J30" s="20">
        <f t="shared" si="0"/>
        <v>-1.9000000000000004</v>
      </c>
      <c r="K30" s="37"/>
    </row>
    <row r="31" spans="1:11" s="21" customFormat="1" ht="15" customHeight="1" x14ac:dyDescent="0.25">
      <c r="A31" s="40"/>
      <c r="B31" s="31" t="s">
        <v>116</v>
      </c>
      <c r="C31" s="37"/>
      <c r="D31" s="35"/>
      <c r="E31" s="35"/>
      <c r="F31" s="20">
        <v>2016</v>
      </c>
      <c r="G31" s="35"/>
      <c r="H31" s="20">
        <v>12</v>
      </c>
      <c r="I31" s="20">
        <v>8</v>
      </c>
      <c r="J31" s="20">
        <f t="shared" si="0"/>
        <v>4</v>
      </c>
      <c r="K31" s="20" t="s">
        <v>93</v>
      </c>
    </row>
    <row r="32" spans="1:11" s="21" customFormat="1" x14ac:dyDescent="0.25">
      <c r="A32" s="40"/>
      <c r="B32" s="20" t="s">
        <v>117</v>
      </c>
      <c r="C32" s="37"/>
      <c r="D32" s="35"/>
      <c r="E32" s="35"/>
      <c r="F32" s="20">
        <v>2017</v>
      </c>
      <c r="G32" s="35"/>
      <c r="H32" s="20">
        <v>11.3</v>
      </c>
      <c r="I32" s="20"/>
      <c r="J32" s="20"/>
      <c r="K32" s="20"/>
    </row>
    <row r="33" spans="1:11" s="21" customFormat="1" x14ac:dyDescent="0.25">
      <c r="A33" s="40"/>
      <c r="B33" s="20" t="s">
        <v>134</v>
      </c>
      <c r="C33" s="38"/>
      <c r="D33" s="36"/>
      <c r="E33" s="36"/>
      <c r="F33" s="20">
        <v>2018</v>
      </c>
      <c r="G33" s="36"/>
      <c r="H33" s="20">
        <v>10.6</v>
      </c>
      <c r="I33" s="20"/>
      <c r="J33" s="20"/>
      <c r="K33" s="20"/>
    </row>
    <row r="34" spans="1:11" s="21" customFormat="1" ht="15" customHeight="1" x14ac:dyDescent="0.25">
      <c r="A34" s="40"/>
      <c r="B34" s="20" t="s">
        <v>118</v>
      </c>
      <c r="C34" s="34" t="s">
        <v>59</v>
      </c>
      <c r="D34" s="34" t="s">
        <v>55</v>
      </c>
      <c r="E34" s="34" t="s">
        <v>54</v>
      </c>
      <c r="F34" s="20">
        <v>2012</v>
      </c>
      <c r="G34" s="34" t="s">
        <v>64</v>
      </c>
      <c r="H34" s="20">
        <v>6.8</v>
      </c>
      <c r="I34" s="20">
        <v>6.9</v>
      </c>
      <c r="J34" s="20">
        <f t="shared" si="0"/>
        <v>-0.10000000000000053</v>
      </c>
      <c r="K34" s="20"/>
    </row>
    <row r="35" spans="1:11" s="21" customFormat="1" ht="33.75" x14ac:dyDescent="0.25">
      <c r="A35" s="40"/>
      <c r="B35" s="20" t="s">
        <v>119</v>
      </c>
      <c r="C35" s="37"/>
      <c r="D35" s="35"/>
      <c r="E35" s="35"/>
      <c r="F35" s="20">
        <v>2013</v>
      </c>
      <c r="G35" s="35"/>
      <c r="H35" s="20">
        <v>6.7</v>
      </c>
      <c r="I35" s="20">
        <v>8.6</v>
      </c>
      <c r="J35" s="20">
        <f t="shared" si="0"/>
        <v>-1.8999999999999995</v>
      </c>
      <c r="K35" s="20" t="s">
        <v>94</v>
      </c>
    </row>
    <row r="36" spans="1:11" s="21" customFormat="1" x14ac:dyDescent="0.25">
      <c r="A36" s="40"/>
      <c r="B36" s="20" t="s">
        <v>120</v>
      </c>
      <c r="C36" s="37"/>
      <c r="D36" s="35"/>
      <c r="E36" s="35"/>
      <c r="F36" s="20">
        <v>2014</v>
      </c>
      <c r="G36" s="35"/>
      <c r="H36" s="20">
        <v>8.5</v>
      </c>
      <c r="I36" s="20">
        <v>8</v>
      </c>
      <c r="J36" s="20">
        <f t="shared" si="0"/>
        <v>0.5</v>
      </c>
      <c r="K36" s="20" t="s">
        <v>95</v>
      </c>
    </row>
    <row r="37" spans="1:11" s="21" customFormat="1" x14ac:dyDescent="0.25">
      <c r="A37" s="40"/>
      <c r="B37" s="20" t="s">
        <v>121</v>
      </c>
      <c r="C37" s="37"/>
      <c r="D37" s="35"/>
      <c r="E37" s="35"/>
      <c r="F37" s="20">
        <v>2015</v>
      </c>
      <c r="G37" s="35"/>
      <c r="H37" s="20">
        <v>8.4</v>
      </c>
      <c r="I37" s="20">
        <v>6.5</v>
      </c>
      <c r="J37" s="20">
        <f t="shared" si="0"/>
        <v>1.9000000000000004</v>
      </c>
      <c r="K37" s="20" t="s">
        <v>96</v>
      </c>
    </row>
    <row r="38" spans="1:11" s="21" customFormat="1" x14ac:dyDescent="0.25">
      <c r="A38" s="40"/>
      <c r="B38" s="20" t="s">
        <v>122</v>
      </c>
      <c r="C38" s="37"/>
      <c r="D38" s="35"/>
      <c r="E38" s="35"/>
      <c r="F38" s="20">
        <v>2016</v>
      </c>
      <c r="G38" s="35"/>
      <c r="H38" s="20">
        <v>8.3000000000000007</v>
      </c>
      <c r="I38" s="20">
        <v>6.8</v>
      </c>
      <c r="J38" s="20">
        <f t="shared" si="0"/>
        <v>1.5000000000000009</v>
      </c>
      <c r="K38" s="20" t="s">
        <v>97</v>
      </c>
    </row>
    <row r="39" spans="1:11" s="21" customFormat="1" x14ac:dyDescent="0.25">
      <c r="A39" s="40"/>
      <c r="B39" s="20" t="s">
        <v>123</v>
      </c>
      <c r="C39" s="37"/>
      <c r="D39" s="35"/>
      <c r="E39" s="35"/>
      <c r="F39" s="20">
        <v>2017</v>
      </c>
      <c r="G39" s="35"/>
      <c r="H39" s="20">
        <v>6.5</v>
      </c>
      <c r="I39" s="20"/>
      <c r="J39" s="20"/>
      <c r="K39" s="20"/>
    </row>
    <row r="40" spans="1:11" s="21" customFormat="1" x14ac:dyDescent="0.25">
      <c r="A40" s="41"/>
      <c r="B40" s="20" t="s">
        <v>135</v>
      </c>
      <c r="C40" s="38"/>
      <c r="D40" s="36"/>
      <c r="E40" s="36"/>
      <c r="F40" s="20">
        <v>2018</v>
      </c>
      <c r="G40" s="36"/>
      <c r="H40" s="20">
        <v>6.3</v>
      </c>
      <c r="I40" s="20"/>
      <c r="J40" s="20"/>
      <c r="K40" s="20"/>
    </row>
    <row r="41" spans="1:11" s="21" customFormat="1" x14ac:dyDescent="0.25">
      <c r="A41" s="22"/>
      <c r="B41" s="23"/>
      <c r="C41" s="22"/>
      <c r="D41" s="22"/>
      <c r="E41" s="22"/>
      <c r="F41" s="23"/>
      <c r="G41" s="22"/>
      <c r="H41" s="23"/>
      <c r="I41" s="23"/>
      <c r="J41" s="24"/>
      <c r="K41" s="23"/>
    </row>
    <row r="42" spans="1:11" s="25" customFormat="1" x14ac:dyDescent="0.25">
      <c r="E42" s="26"/>
      <c r="F42" s="26"/>
      <c r="G42" s="21"/>
      <c r="H42" s="26"/>
      <c r="I42" s="26"/>
      <c r="J42" s="26"/>
      <c r="K42" s="27"/>
    </row>
    <row r="43" spans="1:11" s="21" customFormat="1" x14ac:dyDescent="0.25">
      <c r="A43" s="25"/>
      <c r="B43" s="28"/>
      <c r="E43" s="29"/>
      <c r="F43" s="29"/>
      <c r="H43" s="28"/>
      <c r="I43" s="28"/>
      <c r="J43" s="30"/>
    </row>
    <row r="44" spans="1:11" s="21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s="21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s="21" customFormat="1" x14ac:dyDescent="0.25"/>
  </sheetData>
  <mergeCells count="31">
    <mergeCell ref="A2:K2"/>
    <mergeCell ref="A3:A4"/>
    <mergeCell ref="B3:B4"/>
    <mergeCell ref="C3:C4"/>
    <mergeCell ref="D3:D4"/>
    <mergeCell ref="E3:E4"/>
    <mergeCell ref="F3:F4"/>
    <mergeCell ref="G3:J3"/>
    <mergeCell ref="K3:K4"/>
    <mergeCell ref="A6:A40"/>
    <mergeCell ref="C6:C12"/>
    <mergeCell ref="D6:D12"/>
    <mergeCell ref="E6:E12"/>
    <mergeCell ref="G6:G12"/>
    <mergeCell ref="C13:C19"/>
    <mergeCell ref="D13:D19"/>
    <mergeCell ref="E13:E19"/>
    <mergeCell ref="G13:G19"/>
    <mergeCell ref="C20:C26"/>
    <mergeCell ref="D20:D26"/>
    <mergeCell ref="E20:E26"/>
    <mergeCell ref="G20:G26"/>
    <mergeCell ref="C27:C33"/>
    <mergeCell ref="D27:D33"/>
    <mergeCell ref="E27:E33"/>
    <mergeCell ref="G27:G33"/>
    <mergeCell ref="K28:K30"/>
    <mergeCell ref="C34:C40"/>
    <mergeCell ref="D34:D40"/>
    <mergeCell ref="E34:E40"/>
    <mergeCell ref="G34:G40"/>
  </mergeCells>
  <pageMargins left="0.39370078740157483" right="0.39370078740157483" top="0.39370078740157483" bottom="0.39370078740157483" header="0" footer="0"/>
  <pageSetup paperSize="9" scale="65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zoomScale="80" zoomScaleNormal="80" workbookViewId="0">
      <pane ySplit="7" topLeftCell="A66" activePane="bottomLeft" state="frozen"/>
      <selection pane="bottomLeft" activeCell="G12" sqref="G12:G14"/>
    </sheetView>
  </sheetViews>
  <sheetFormatPr defaultRowHeight="12.75" x14ac:dyDescent="0.25"/>
  <cols>
    <col min="1" max="1" width="4.42578125" style="1" customWidth="1"/>
    <col min="2" max="2" width="21.7109375" style="1" customWidth="1"/>
    <col min="3" max="3" width="23.5703125" style="14" customWidth="1"/>
    <col min="4" max="5" width="5.7109375" style="1" customWidth="1"/>
    <col min="6" max="6" width="12.5703125" style="1" customWidth="1"/>
    <col min="7" max="7" width="10.7109375" style="1" customWidth="1"/>
    <col min="8" max="8" width="15.42578125" style="1" customWidth="1"/>
    <col min="9" max="10" width="7.28515625" style="1" customWidth="1"/>
    <col min="11" max="11" width="11.42578125" style="1" customWidth="1"/>
    <col min="12" max="12" width="11.7109375" style="1" customWidth="1"/>
    <col min="13" max="13" width="7.7109375" style="1" bestFit="1" customWidth="1"/>
    <col min="14" max="14" width="32.5703125" style="1" customWidth="1"/>
    <col min="15" max="15" width="25" style="1" customWidth="1"/>
    <col min="16" max="16384" width="9.140625" style="1"/>
  </cols>
  <sheetData>
    <row r="1" spans="1:15" x14ac:dyDescent="0.25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x14ac:dyDescent="0.25">
      <c r="A2" s="63" t="s">
        <v>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5" ht="42.75" customHeight="1" x14ac:dyDescent="0.25">
      <c r="A3" s="63" t="s">
        <v>4</v>
      </c>
      <c r="B3" s="63" t="s">
        <v>5</v>
      </c>
      <c r="C3" s="64" t="s">
        <v>41</v>
      </c>
      <c r="D3" s="63" t="s">
        <v>6</v>
      </c>
      <c r="E3" s="63"/>
      <c r="F3" s="63" t="s">
        <v>7</v>
      </c>
      <c r="G3" s="63" t="s">
        <v>8</v>
      </c>
      <c r="H3" s="63" t="s">
        <v>9</v>
      </c>
      <c r="I3" s="63" t="s">
        <v>10</v>
      </c>
      <c r="J3" s="63"/>
      <c r="K3" s="63"/>
      <c r="L3" s="63"/>
      <c r="M3" s="63"/>
      <c r="N3" s="62" t="s">
        <v>16</v>
      </c>
      <c r="O3" s="9"/>
    </row>
    <row r="4" spans="1:15" ht="63.75" customHeight="1" x14ac:dyDescent="0.25">
      <c r="A4" s="63"/>
      <c r="B4" s="63"/>
      <c r="C4" s="64"/>
      <c r="D4" s="62" t="s">
        <v>0</v>
      </c>
      <c r="E4" s="62" t="s">
        <v>1</v>
      </c>
      <c r="F4" s="63"/>
      <c r="G4" s="63"/>
      <c r="H4" s="63"/>
      <c r="I4" s="63" t="s">
        <v>11</v>
      </c>
      <c r="J4" s="63"/>
      <c r="K4" s="63" t="s">
        <v>14</v>
      </c>
      <c r="L4" s="63"/>
      <c r="M4" s="62" t="s">
        <v>15</v>
      </c>
      <c r="N4" s="62"/>
      <c r="O4" s="10"/>
    </row>
    <row r="5" spans="1:15" ht="34.5" customHeight="1" x14ac:dyDescent="0.25">
      <c r="A5" s="63"/>
      <c r="B5" s="63"/>
      <c r="C5" s="64"/>
      <c r="D5" s="62"/>
      <c r="E5" s="62"/>
      <c r="F5" s="63"/>
      <c r="G5" s="63"/>
      <c r="H5" s="63"/>
      <c r="I5" s="2" t="s">
        <v>12</v>
      </c>
      <c r="J5" s="2" t="s">
        <v>13</v>
      </c>
      <c r="K5" s="2" t="s">
        <v>0</v>
      </c>
      <c r="L5" s="2" t="s">
        <v>1</v>
      </c>
      <c r="M5" s="62"/>
      <c r="N5" s="62"/>
    </row>
    <row r="6" spans="1:15" x14ac:dyDescent="0.25">
      <c r="A6" s="3">
        <v>1</v>
      </c>
      <c r="B6" s="3">
        <v>2</v>
      </c>
      <c r="C6" s="1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5" ht="42" customHeight="1" x14ac:dyDescent="0.25">
      <c r="A7" s="61" t="s">
        <v>39</v>
      </c>
      <c r="B7" s="61"/>
      <c r="C7" s="61"/>
      <c r="D7" s="61"/>
      <c r="E7" s="61"/>
      <c r="F7" s="61"/>
      <c r="G7" s="61"/>
      <c r="H7" s="3" t="s">
        <v>17</v>
      </c>
      <c r="I7" s="4"/>
      <c r="J7" s="4"/>
      <c r="K7" s="6">
        <f>K8+K21+K34+K47+K57</f>
        <v>356713</v>
      </c>
      <c r="L7" s="6">
        <f>L8+L21+L34+L47+L57</f>
        <v>115633.06999999999</v>
      </c>
      <c r="M7" s="7">
        <f>L7*100/K7</f>
        <v>32.416275829588493</v>
      </c>
      <c r="N7" s="4" t="s">
        <v>137</v>
      </c>
    </row>
    <row r="8" spans="1:15" ht="38.25" x14ac:dyDescent="0.25">
      <c r="A8" s="61" t="s">
        <v>31</v>
      </c>
      <c r="B8" s="61"/>
      <c r="C8" s="61"/>
      <c r="D8" s="61"/>
      <c r="E8" s="61"/>
      <c r="F8" s="61"/>
      <c r="G8" s="61"/>
      <c r="H8" s="3" t="s">
        <v>18</v>
      </c>
      <c r="I8" s="4"/>
      <c r="J8" s="4"/>
      <c r="K8" s="6">
        <f>K9+K11+K12+K14+K15+K17+K18+K20</f>
        <v>109357.90000000001</v>
      </c>
      <c r="L8" s="6">
        <f>L9+L11+L12+L14+L15+L17+L18+L20</f>
        <v>18415.599999999999</v>
      </c>
      <c r="M8" s="7">
        <f t="shared" ref="M8:M70" si="0">L8*100/K8</f>
        <v>16.839752775062429</v>
      </c>
      <c r="N8" s="4" t="s">
        <v>137</v>
      </c>
    </row>
    <row r="9" spans="1:15" ht="25.5" x14ac:dyDescent="0.25">
      <c r="A9" s="47">
        <v>1</v>
      </c>
      <c r="B9" s="56" t="s">
        <v>40</v>
      </c>
      <c r="C9" s="50" t="s">
        <v>19</v>
      </c>
      <c r="D9" s="53">
        <v>43465</v>
      </c>
      <c r="E9" s="59" t="s">
        <v>65</v>
      </c>
      <c r="F9" s="47" t="s">
        <v>125</v>
      </c>
      <c r="G9" s="60">
        <v>42917</v>
      </c>
      <c r="H9" s="4" t="s">
        <v>35</v>
      </c>
      <c r="I9" s="4" t="s">
        <v>42</v>
      </c>
      <c r="J9" s="4" t="s">
        <v>43</v>
      </c>
      <c r="K9" s="6">
        <v>3500</v>
      </c>
      <c r="L9" s="6">
        <v>574.01</v>
      </c>
      <c r="M9" s="7">
        <f t="shared" si="0"/>
        <v>16.400285714285715</v>
      </c>
      <c r="N9" s="4"/>
    </row>
    <row r="10" spans="1:15" ht="38.25" x14ac:dyDescent="0.25">
      <c r="A10" s="48"/>
      <c r="B10" s="57"/>
      <c r="C10" s="51"/>
      <c r="D10" s="54"/>
      <c r="E10" s="54"/>
      <c r="F10" s="48"/>
      <c r="G10" s="48"/>
      <c r="H10" s="8" t="s">
        <v>36</v>
      </c>
      <c r="I10" s="4">
        <v>0</v>
      </c>
      <c r="J10" s="4">
        <v>0</v>
      </c>
      <c r="K10" s="6">
        <v>0</v>
      </c>
      <c r="L10" s="6">
        <v>0</v>
      </c>
      <c r="M10" s="7">
        <v>0</v>
      </c>
      <c r="N10" s="4"/>
    </row>
    <row r="11" spans="1:15" ht="25.5" x14ac:dyDescent="0.25">
      <c r="A11" s="49"/>
      <c r="B11" s="57"/>
      <c r="C11" s="52"/>
      <c r="D11" s="55"/>
      <c r="E11" s="55"/>
      <c r="F11" s="49"/>
      <c r="G11" s="49"/>
      <c r="H11" s="4" t="s">
        <v>37</v>
      </c>
      <c r="I11" s="4">
        <v>0</v>
      </c>
      <c r="J11" s="4">
        <v>0</v>
      </c>
      <c r="K11" s="6">
        <v>0</v>
      </c>
      <c r="L11" s="6">
        <v>0</v>
      </c>
      <c r="M11" s="7">
        <v>0</v>
      </c>
      <c r="N11" s="4"/>
    </row>
    <row r="12" spans="1:15" ht="25.5" x14ac:dyDescent="0.25">
      <c r="A12" s="47">
        <v>2</v>
      </c>
      <c r="B12" s="57"/>
      <c r="C12" s="50" t="s">
        <v>20</v>
      </c>
      <c r="D12" s="53">
        <v>43465</v>
      </c>
      <c r="E12" s="59" t="s">
        <v>65</v>
      </c>
      <c r="F12" s="47" t="s">
        <v>125</v>
      </c>
      <c r="G12" s="60">
        <v>42917</v>
      </c>
      <c r="H12" s="4" t="s">
        <v>35</v>
      </c>
      <c r="I12" s="4" t="s">
        <v>42</v>
      </c>
      <c r="J12" s="4" t="s">
        <v>44</v>
      </c>
      <c r="K12" s="6">
        <v>36314.9</v>
      </c>
      <c r="L12" s="6">
        <v>6220.79</v>
      </c>
      <c r="M12" s="7">
        <f t="shared" si="0"/>
        <v>17.13013115828489</v>
      </c>
      <c r="N12" s="4"/>
    </row>
    <row r="13" spans="1:15" ht="38.25" x14ac:dyDescent="0.25">
      <c r="A13" s="48"/>
      <c r="B13" s="57"/>
      <c r="C13" s="51"/>
      <c r="D13" s="54"/>
      <c r="E13" s="54"/>
      <c r="F13" s="48"/>
      <c r="G13" s="48"/>
      <c r="H13" s="8" t="s">
        <v>36</v>
      </c>
      <c r="I13" s="4" t="s">
        <v>42</v>
      </c>
      <c r="J13" s="4" t="s">
        <v>44</v>
      </c>
      <c r="K13" s="6">
        <v>7696.5</v>
      </c>
      <c r="L13" s="6">
        <v>0</v>
      </c>
      <c r="M13" s="7">
        <f t="shared" si="0"/>
        <v>0</v>
      </c>
      <c r="N13" s="4"/>
    </row>
    <row r="14" spans="1:15" ht="25.5" x14ac:dyDescent="0.25">
      <c r="A14" s="49"/>
      <c r="B14" s="57"/>
      <c r="C14" s="52"/>
      <c r="D14" s="55"/>
      <c r="E14" s="55"/>
      <c r="F14" s="49"/>
      <c r="G14" s="49"/>
      <c r="H14" s="4" t="s">
        <v>37</v>
      </c>
      <c r="I14" s="4">
        <v>0</v>
      </c>
      <c r="J14" s="4">
        <v>0</v>
      </c>
      <c r="K14" s="6">
        <v>0</v>
      </c>
      <c r="L14" s="6">
        <v>0</v>
      </c>
      <c r="M14" s="7">
        <v>0</v>
      </c>
      <c r="N14" s="4"/>
    </row>
    <row r="15" spans="1:15" ht="45.75" customHeight="1" x14ac:dyDescent="0.25">
      <c r="A15" s="47">
        <v>3</v>
      </c>
      <c r="B15" s="57"/>
      <c r="C15" s="50" t="s">
        <v>45</v>
      </c>
      <c r="D15" s="53">
        <v>43465</v>
      </c>
      <c r="E15" s="59" t="s">
        <v>65</v>
      </c>
      <c r="F15" s="47" t="s">
        <v>125</v>
      </c>
      <c r="G15" s="60">
        <v>42917</v>
      </c>
      <c r="H15" s="4" t="s">
        <v>35</v>
      </c>
      <c r="I15" s="4" t="s">
        <v>66</v>
      </c>
      <c r="J15" s="4" t="s">
        <v>67</v>
      </c>
      <c r="K15" s="6">
        <v>2391.4</v>
      </c>
      <c r="L15" s="6">
        <v>304.5</v>
      </c>
      <c r="M15" s="7">
        <f t="shared" si="0"/>
        <v>12.733127038554821</v>
      </c>
      <c r="N15" s="4"/>
    </row>
    <row r="16" spans="1:15" ht="38.25" x14ac:dyDescent="0.25">
      <c r="A16" s="48"/>
      <c r="B16" s="57"/>
      <c r="C16" s="51"/>
      <c r="D16" s="54"/>
      <c r="E16" s="54"/>
      <c r="F16" s="48"/>
      <c r="G16" s="48"/>
      <c r="H16" s="8" t="s">
        <v>36</v>
      </c>
      <c r="I16" s="4">
        <v>0</v>
      </c>
      <c r="J16" s="4">
        <v>0</v>
      </c>
      <c r="K16" s="6">
        <v>0</v>
      </c>
      <c r="L16" s="6">
        <v>0</v>
      </c>
      <c r="M16" s="7">
        <v>0</v>
      </c>
      <c r="N16" s="4"/>
    </row>
    <row r="17" spans="1:14" ht="25.5" x14ac:dyDescent="0.25">
      <c r="A17" s="49"/>
      <c r="B17" s="57"/>
      <c r="C17" s="52"/>
      <c r="D17" s="55"/>
      <c r="E17" s="55"/>
      <c r="F17" s="49"/>
      <c r="G17" s="49"/>
      <c r="H17" s="4" t="s">
        <v>37</v>
      </c>
      <c r="I17" s="4">
        <v>0</v>
      </c>
      <c r="J17" s="4">
        <v>0</v>
      </c>
      <c r="K17" s="6">
        <v>0</v>
      </c>
      <c r="L17" s="6">
        <v>0</v>
      </c>
      <c r="M17" s="7">
        <v>0</v>
      </c>
      <c r="N17" s="4"/>
    </row>
    <row r="18" spans="1:14" ht="25.5" x14ac:dyDescent="0.25">
      <c r="A18" s="47">
        <v>4</v>
      </c>
      <c r="B18" s="57"/>
      <c r="C18" s="50" t="s">
        <v>21</v>
      </c>
      <c r="D18" s="53">
        <v>43465</v>
      </c>
      <c r="E18" s="59" t="s">
        <v>65</v>
      </c>
      <c r="F18" s="47" t="s">
        <v>125</v>
      </c>
      <c r="G18" s="60">
        <v>42917</v>
      </c>
      <c r="H18" s="4" t="s">
        <v>35</v>
      </c>
      <c r="I18" s="4" t="s">
        <v>42</v>
      </c>
      <c r="J18" s="4" t="s">
        <v>68</v>
      </c>
      <c r="K18" s="6">
        <v>67151.600000000006</v>
      </c>
      <c r="L18" s="6">
        <v>11316.3</v>
      </c>
      <c r="M18" s="7">
        <f t="shared" si="0"/>
        <v>16.851869501247922</v>
      </c>
      <c r="N18" s="4"/>
    </row>
    <row r="19" spans="1:14" ht="38.25" x14ac:dyDescent="0.25">
      <c r="A19" s="48"/>
      <c r="B19" s="57"/>
      <c r="C19" s="51"/>
      <c r="D19" s="54"/>
      <c r="E19" s="54"/>
      <c r="F19" s="48"/>
      <c r="G19" s="48"/>
      <c r="H19" s="8" t="s">
        <v>36</v>
      </c>
      <c r="I19" s="11">
        <v>10</v>
      </c>
      <c r="J19" s="11" t="s">
        <v>69</v>
      </c>
      <c r="K19" s="6">
        <v>1862.7</v>
      </c>
      <c r="L19" s="6">
        <v>0</v>
      </c>
      <c r="M19" s="7">
        <f t="shared" si="0"/>
        <v>0</v>
      </c>
      <c r="N19" s="4"/>
    </row>
    <row r="20" spans="1:14" ht="25.5" x14ac:dyDescent="0.25">
      <c r="A20" s="49"/>
      <c r="B20" s="58"/>
      <c r="C20" s="52"/>
      <c r="D20" s="55"/>
      <c r="E20" s="55"/>
      <c r="F20" s="49"/>
      <c r="G20" s="49"/>
      <c r="H20" s="4" t="s">
        <v>37</v>
      </c>
      <c r="I20" s="4">
        <v>0</v>
      </c>
      <c r="J20" s="4">
        <v>0</v>
      </c>
      <c r="K20" s="6">
        <v>0</v>
      </c>
      <c r="L20" s="6">
        <v>0</v>
      </c>
      <c r="M20" s="7">
        <v>0</v>
      </c>
      <c r="N20" s="4"/>
    </row>
    <row r="21" spans="1:14" ht="38.25" x14ac:dyDescent="0.25">
      <c r="A21" s="61" t="s">
        <v>32</v>
      </c>
      <c r="B21" s="61"/>
      <c r="C21" s="61"/>
      <c r="D21" s="61"/>
      <c r="E21" s="61"/>
      <c r="F21" s="61"/>
      <c r="G21" s="61"/>
      <c r="H21" s="3" t="s">
        <v>18</v>
      </c>
      <c r="I21" s="4"/>
      <c r="J21" s="4"/>
      <c r="K21" s="6">
        <f>K22+K24+K25+K27+K28+K30+K31+K33</f>
        <v>72759.3</v>
      </c>
      <c r="L21" s="6">
        <f>L22+L24+L25+L27+L28+L30+L31+L33</f>
        <v>12339.599999999999</v>
      </c>
      <c r="M21" s="7">
        <f t="shared" si="0"/>
        <v>16.959481468348372</v>
      </c>
      <c r="N21" s="4" t="s">
        <v>137</v>
      </c>
    </row>
    <row r="22" spans="1:14" ht="25.5" customHeight="1" x14ac:dyDescent="0.25">
      <c r="A22" s="47">
        <v>1</v>
      </c>
      <c r="B22" s="56" t="s">
        <v>40</v>
      </c>
      <c r="C22" s="50" t="s">
        <v>21</v>
      </c>
      <c r="D22" s="53">
        <v>43465</v>
      </c>
      <c r="E22" s="59" t="s">
        <v>65</v>
      </c>
      <c r="F22" s="47" t="s">
        <v>125</v>
      </c>
      <c r="G22" s="60">
        <v>42917</v>
      </c>
      <c r="H22" s="4" t="s">
        <v>35</v>
      </c>
      <c r="I22" s="4" t="s">
        <v>42</v>
      </c>
      <c r="J22" s="4" t="s">
        <v>68</v>
      </c>
      <c r="K22" s="6">
        <v>67151.600000000006</v>
      </c>
      <c r="L22" s="6">
        <v>11316.3</v>
      </c>
      <c r="M22" s="7">
        <f t="shared" si="0"/>
        <v>16.851869501247922</v>
      </c>
      <c r="N22" s="4"/>
    </row>
    <row r="23" spans="1:14" ht="38.25" x14ac:dyDescent="0.25">
      <c r="A23" s="48"/>
      <c r="B23" s="57"/>
      <c r="C23" s="51"/>
      <c r="D23" s="54"/>
      <c r="E23" s="54"/>
      <c r="F23" s="48"/>
      <c r="G23" s="48"/>
      <c r="H23" s="8" t="s">
        <v>36</v>
      </c>
      <c r="I23" s="11">
        <v>10</v>
      </c>
      <c r="J23" s="11" t="s">
        <v>69</v>
      </c>
      <c r="K23" s="6">
        <v>1862.7</v>
      </c>
      <c r="L23" s="6">
        <v>0</v>
      </c>
      <c r="M23" s="7">
        <f t="shared" si="0"/>
        <v>0</v>
      </c>
      <c r="N23" s="4"/>
    </row>
    <row r="24" spans="1:14" ht="25.5" x14ac:dyDescent="0.25">
      <c r="A24" s="49"/>
      <c r="B24" s="57"/>
      <c r="C24" s="52"/>
      <c r="D24" s="55"/>
      <c r="E24" s="55"/>
      <c r="F24" s="49"/>
      <c r="G24" s="49"/>
      <c r="H24" s="4" t="s">
        <v>37</v>
      </c>
      <c r="I24" s="4">
        <v>0</v>
      </c>
      <c r="J24" s="4">
        <v>0</v>
      </c>
      <c r="K24" s="6">
        <v>0</v>
      </c>
      <c r="L24" s="6">
        <v>0</v>
      </c>
      <c r="M24" s="7">
        <v>0</v>
      </c>
      <c r="N24" s="4"/>
    </row>
    <row r="25" spans="1:14" ht="25.5" x14ac:dyDescent="0.25">
      <c r="A25" s="47">
        <v>2</v>
      </c>
      <c r="B25" s="57"/>
      <c r="C25" s="50" t="s">
        <v>22</v>
      </c>
      <c r="D25" s="53">
        <v>43465</v>
      </c>
      <c r="E25" s="59" t="s">
        <v>65</v>
      </c>
      <c r="F25" s="47" t="s">
        <v>125</v>
      </c>
      <c r="G25" s="60">
        <v>42917</v>
      </c>
      <c r="H25" s="4" t="s">
        <v>35</v>
      </c>
      <c r="I25" s="4">
        <v>0</v>
      </c>
      <c r="J25" s="4">
        <v>0</v>
      </c>
      <c r="K25" s="6">
        <v>0</v>
      </c>
      <c r="L25" s="6">
        <v>0</v>
      </c>
      <c r="M25" s="7">
        <v>0</v>
      </c>
      <c r="N25" s="4"/>
    </row>
    <row r="26" spans="1:14" ht="38.25" x14ac:dyDescent="0.25">
      <c r="A26" s="48"/>
      <c r="B26" s="57"/>
      <c r="C26" s="51"/>
      <c r="D26" s="54"/>
      <c r="E26" s="54"/>
      <c r="F26" s="48"/>
      <c r="G26" s="48"/>
      <c r="H26" s="8" t="s">
        <v>36</v>
      </c>
      <c r="I26" s="4">
        <v>0</v>
      </c>
      <c r="J26" s="4">
        <v>0</v>
      </c>
      <c r="K26" s="6">
        <v>0</v>
      </c>
      <c r="L26" s="6">
        <v>0</v>
      </c>
      <c r="M26" s="7">
        <v>0</v>
      </c>
      <c r="N26" s="4"/>
    </row>
    <row r="27" spans="1:14" ht="25.5" x14ac:dyDescent="0.25">
      <c r="A27" s="49"/>
      <c r="B27" s="57"/>
      <c r="C27" s="52"/>
      <c r="D27" s="55"/>
      <c r="E27" s="55"/>
      <c r="F27" s="49"/>
      <c r="G27" s="49"/>
      <c r="H27" s="4" t="s">
        <v>37</v>
      </c>
      <c r="I27" s="4">
        <v>0</v>
      </c>
      <c r="J27" s="4">
        <v>0</v>
      </c>
      <c r="K27" s="6">
        <v>0</v>
      </c>
      <c r="L27" s="6">
        <v>0</v>
      </c>
      <c r="M27" s="7">
        <v>0</v>
      </c>
      <c r="N27" s="4"/>
    </row>
    <row r="28" spans="1:14" ht="25.5" x14ac:dyDescent="0.25">
      <c r="A28" s="47">
        <v>3</v>
      </c>
      <c r="B28" s="57"/>
      <c r="C28" s="50" t="s">
        <v>23</v>
      </c>
      <c r="D28" s="53">
        <v>43465</v>
      </c>
      <c r="E28" s="59" t="s">
        <v>65</v>
      </c>
      <c r="F28" s="47" t="s">
        <v>125</v>
      </c>
      <c r="G28" s="60">
        <v>42917</v>
      </c>
      <c r="H28" s="4" t="s">
        <v>35</v>
      </c>
      <c r="I28" s="4" t="s">
        <v>42</v>
      </c>
      <c r="J28" s="4" t="s">
        <v>42</v>
      </c>
      <c r="K28" s="6">
        <v>3216.3</v>
      </c>
      <c r="L28" s="6">
        <v>718.8</v>
      </c>
      <c r="M28" s="7">
        <f t="shared" si="0"/>
        <v>22.34866150545658</v>
      </c>
      <c r="N28" s="4"/>
    </row>
    <row r="29" spans="1:14" ht="38.25" x14ac:dyDescent="0.25">
      <c r="A29" s="48"/>
      <c r="B29" s="57"/>
      <c r="C29" s="51"/>
      <c r="D29" s="54"/>
      <c r="E29" s="54"/>
      <c r="F29" s="48"/>
      <c r="G29" s="48"/>
      <c r="H29" s="8" t="s">
        <v>36</v>
      </c>
      <c r="I29" s="4">
        <v>0</v>
      </c>
      <c r="J29" s="4">
        <v>0</v>
      </c>
      <c r="K29" s="6">
        <v>0</v>
      </c>
      <c r="L29" s="6">
        <v>0</v>
      </c>
      <c r="M29" s="7">
        <v>0</v>
      </c>
      <c r="N29" s="4"/>
    </row>
    <row r="30" spans="1:14" ht="25.5" x14ac:dyDescent="0.25">
      <c r="A30" s="49"/>
      <c r="B30" s="57"/>
      <c r="C30" s="52"/>
      <c r="D30" s="55"/>
      <c r="E30" s="55"/>
      <c r="F30" s="49"/>
      <c r="G30" s="49"/>
      <c r="H30" s="4" t="s">
        <v>37</v>
      </c>
      <c r="I30" s="4">
        <v>0</v>
      </c>
      <c r="J30" s="4">
        <v>0</v>
      </c>
      <c r="K30" s="6">
        <v>0</v>
      </c>
      <c r="L30" s="6">
        <v>0</v>
      </c>
      <c r="M30" s="7">
        <v>0</v>
      </c>
      <c r="N30" s="4"/>
    </row>
    <row r="31" spans="1:14" ht="25.5" customHeight="1" x14ac:dyDescent="0.25">
      <c r="A31" s="47">
        <v>4</v>
      </c>
      <c r="B31" s="57"/>
      <c r="C31" s="50" t="s">
        <v>45</v>
      </c>
      <c r="D31" s="53">
        <v>43465</v>
      </c>
      <c r="E31" s="59" t="s">
        <v>65</v>
      </c>
      <c r="F31" s="47" t="s">
        <v>125</v>
      </c>
      <c r="G31" s="60">
        <v>42917</v>
      </c>
      <c r="H31" s="4" t="s">
        <v>35</v>
      </c>
      <c r="I31" s="4" t="s">
        <v>66</v>
      </c>
      <c r="J31" s="4" t="s">
        <v>70</v>
      </c>
      <c r="K31" s="6">
        <v>2391.4</v>
      </c>
      <c r="L31" s="6">
        <v>304.5</v>
      </c>
      <c r="M31" s="7">
        <f t="shared" si="0"/>
        <v>12.733127038554821</v>
      </c>
      <c r="N31" s="4"/>
    </row>
    <row r="32" spans="1:14" ht="38.25" x14ac:dyDescent="0.25">
      <c r="A32" s="48"/>
      <c r="B32" s="57"/>
      <c r="C32" s="51"/>
      <c r="D32" s="54"/>
      <c r="E32" s="54"/>
      <c r="F32" s="48"/>
      <c r="G32" s="48"/>
      <c r="H32" s="8" t="s">
        <v>36</v>
      </c>
      <c r="I32" s="4">
        <v>0</v>
      </c>
      <c r="J32" s="4">
        <v>0</v>
      </c>
      <c r="K32" s="6">
        <v>0</v>
      </c>
      <c r="L32" s="6">
        <v>0</v>
      </c>
      <c r="M32" s="7">
        <v>0</v>
      </c>
      <c r="N32" s="4"/>
    </row>
    <row r="33" spans="1:14" ht="25.5" x14ac:dyDescent="0.25">
      <c r="A33" s="49"/>
      <c r="B33" s="58"/>
      <c r="C33" s="52"/>
      <c r="D33" s="55"/>
      <c r="E33" s="55"/>
      <c r="F33" s="49"/>
      <c r="G33" s="49"/>
      <c r="H33" s="4" t="s">
        <v>37</v>
      </c>
      <c r="I33" s="4">
        <v>0</v>
      </c>
      <c r="J33" s="4">
        <v>0</v>
      </c>
      <c r="K33" s="6">
        <v>0</v>
      </c>
      <c r="L33" s="6">
        <v>0</v>
      </c>
      <c r="M33" s="7">
        <v>0</v>
      </c>
      <c r="N33" s="4"/>
    </row>
    <row r="34" spans="1:14" ht="38.25" x14ac:dyDescent="0.25">
      <c r="A34" s="61" t="s">
        <v>33</v>
      </c>
      <c r="B34" s="61"/>
      <c r="C34" s="61"/>
      <c r="D34" s="61"/>
      <c r="E34" s="61"/>
      <c r="F34" s="61"/>
      <c r="G34" s="61"/>
      <c r="H34" s="3" t="s">
        <v>18</v>
      </c>
      <c r="I34" s="4"/>
      <c r="J34" s="4"/>
      <c r="K34" s="6">
        <f>K35+K37+K38+K40+K41+K43+K44+K46</f>
        <v>15231.300000000001</v>
      </c>
      <c r="L34" s="6">
        <f>L35+L37+L38+L40+L41+L43+L44+L46</f>
        <v>1023.3</v>
      </c>
      <c r="M34" s="7">
        <f t="shared" si="0"/>
        <v>6.7184022374977834</v>
      </c>
      <c r="N34" s="4" t="s">
        <v>137</v>
      </c>
    </row>
    <row r="35" spans="1:14" ht="25.5" x14ac:dyDescent="0.25">
      <c r="A35" s="47">
        <v>1</v>
      </c>
      <c r="B35" s="56" t="s">
        <v>40</v>
      </c>
      <c r="C35" s="50" t="s">
        <v>24</v>
      </c>
      <c r="D35" s="53">
        <v>43465</v>
      </c>
      <c r="E35" s="59" t="s">
        <v>65</v>
      </c>
      <c r="F35" s="47" t="s">
        <v>125</v>
      </c>
      <c r="G35" s="60">
        <v>42917</v>
      </c>
      <c r="H35" s="4" t="s">
        <v>35</v>
      </c>
      <c r="I35" s="4" t="s">
        <v>42</v>
      </c>
      <c r="J35" s="4" t="s">
        <v>42</v>
      </c>
      <c r="K35" s="6">
        <v>3216.3</v>
      </c>
      <c r="L35" s="6">
        <v>718.8</v>
      </c>
      <c r="M35" s="7">
        <f t="shared" si="0"/>
        <v>22.34866150545658</v>
      </c>
      <c r="N35" s="4"/>
    </row>
    <row r="36" spans="1:14" ht="38.25" x14ac:dyDescent="0.25">
      <c r="A36" s="48"/>
      <c r="B36" s="57"/>
      <c r="C36" s="51"/>
      <c r="D36" s="54"/>
      <c r="E36" s="54"/>
      <c r="F36" s="48"/>
      <c r="G36" s="48"/>
      <c r="H36" s="8" t="s">
        <v>36</v>
      </c>
      <c r="I36" s="4">
        <v>0</v>
      </c>
      <c r="J36" s="4">
        <v>0</v>
      </c>
      <c r="K36" s="6">
        <v>0</v>
      </c>
      <c r="L36" s="6">
        <v>0</v>
      </c>
      <c r="M36" s="7">
        <v>0</v>
      </c>
      <c r="N36" s="4"/>
    </row>
    <row r="37" spans="1:14" ht="25.5" x14ac:dyDescent="0.25">
      <c r="A37" s="49"/>
      <c r="B37" s="57"/>
      <c r="C37" s="52"/>
      <c r="D37" s="55"/>
      <c r="E37" s="55"/>
      <c r="F37" s="49"/>
      <c r="G37" s="49"/>
      <c r="H37" s="4" t="s">
        <v>37</v>
      </c>
      <c r="I37" s="4">
        <v>0</v>
      </c>
      <c r="J37" s="4">
        <v>0</v>
      </c>
      <c r="K37" s="6">
        <v>0</v>
      </c>
      <c r="L37" s="6">
        <v>0</v>
      </c>
      <c r="M37" s="7">
        <v>0</v>
      </c>
      <c r="N37" s="4"/>
    </row>
    <row r="38" spans="1:14" ht="25.5" x14ac:dyDescent="0.25">
      <c r="A38" s="47">
        <v>2</v>
      </c>
      <c r="B38" s="57"/>
      <c r="C38" s="50" t="s">
        <v>25</v>
      </c>
      <c r="D38" s="53">
        <v>43465</v>
      </c>
      <c r="E38" s="59" t="s">
        <v>65</v>
      </c>
      <c r="F38" s="47" t="s">
        <v>126</v>
      </c>
      <c r="G38" s="60">
        <v>42917</v>
      </c>
      <c r="H38" s="4" t="s">
        <v>35</v>
      </c>
      <c r="I38" s="4" t="s">
        <v>42</v>
      </c>
      <c r="J38" s="4" t="s">
        <v>42</v>
      </c>
      <c r="K38" s="6">
        <v>9623.6</v>
      </c>
      <c r="L38" s="6">
        <v>0</v>
      </c>
      <c r="M38" s="7">
        <f t="shared" si="0"/>
        <v>0</v>
      </c>
      <c r="N38" s="4"/>
    </row>
    <row r="39" spans="1:14" ht="38.25" x14ac:dyDescent="0.25">
      <c r="A39" s="48"/>
      <c r="B39" s="57"/>
      <c r="C39" s="51"/>
      <c r="D39" s="54"/>
      <c r="E39" s="54"/>
      <c r="F39" s="48"/>
      <c r="G39" s="48"/>
      <c r="H39" s="8" t="s">
        <v>36</v>
      </c>
      <c r="I39" s="4" t="s">
        <v>42</v>
      </c>
      <c r="J39" s="4" t="s">
        <v>42</v>
      </c>
      <c r="K39" s="6">
        <v>9142.4</v>
      </c>
      <c r="L39" s="6">
        <v>0</v>
      </c>
      <c r="M39" s="7">
        <f t="shared" si="0"/>
        <v>0</v>
      </c>
      <c r="N39" s="4"/>
    </row>
    <row r="40" spans="1:14" ht="25.5" x14ac:dyDescent="0.25">
      <c r="A40" s="49"/>
      <c r="B40" s="57"/>
      <c r="C40" s="52"/>
      <c r="D40" s="55"/>
      <c r="E40" s="55"/>
      <c r="F40" s="49"/>
      <c r="G40" s="49"/>
      <c r="H40" s="4" t="s">
        <v>37</v>
      </c>
      <c r="I40" s="4">
        <v>0</v>
      </c>
      <c r="J40" s="4">
        <v>0</v>
      </c>
      <c r="K40" s="6">
        <v>0</v>
      </c>
      <c r="L40" s="6">
        <v>0</v>
      </c>
      <c r="M40" s="7">
        <v>0</v>
      </c>
      <c r="N40" s="4"/>
    </row>
    <row r="41" spans="1:14" ht="25.5" customHeight="1" x14ac:dyDescent="0.25">
      <c r="A41" s="47">
        <v>3</v>
      </c>
      <c r="B41" s="57"/>
      <c r="C41" s="50" t="s">
        <v>45</v>
      </c>
      <c r="D41" s="53">
        <v>43465</v>
      </c>
      <c r="E41" s="59" t="s">
        <v>65</v>
      </c>
      <c r="F41" s="47" t="s">
        <v>125</v>
      </c>
      <c r="G41" s="60">
        <v>42917</v>
      </c>
      <c r="H41" s="4" t="s">
        <v>35</v>
      </c>
      <c r="I41" s="4" t="s">
        <v>66</v>
      </c>
      <c r="J41" s="4" t="s">
        <v>70</v>
      </c>
      <c r="K41" s="6">
        <v>2391.4</v>
      </c>
      <c r="L41" s="6">
        <v>304.5</v>
      </c>
      <c r="M41" s="7">
        <f t="shared" si="0"/>
        <v>12.733127038554821</v>
      </c>
      <c r="N41" s="4"/>
    </row>
    <row r="42" spans="1:14" ht="38.25" x14ac:dyDescent="0.25">
      <c r="A42" s="48"/>
      <c r="B42" s="57"/>
      <c r="C42" s="51"/>
      <c r="D42" s="54"/>
      <c r="E42" s="54"/>
      <c r="F42" s="48"/>
      <c r="G42" s="48"/>
      <c r="H42" s="8" t="s">
        <v>36</v>
      </c>
      <c r="I42" s="4">
        <v>0</v>
      </c>
      <c r="J42" s="4">
        <v>0</v>
      </c>
      <c r="K42" s="6">
        <v>0</v>
      </c>
      <c r="L42" s="6">
        <v>0</v>
      </c>
      <c r="M42" s="7">
        <v>0</v>
      </c>
      <c r="N42" s="4"/>
    </row>
    <row r="43" spans="1:14" ht="25.5" x14ac:dyDescent="0.25">
      <c r="A43" s="49"/>
      <c r="B43" s="57"/>
      <c r="C43" s="52"/>
      <c r="D43" s="55"/>
      <c r="E43" s="55"/>
      <c r="F43" s="49"/>
      <c r="G43" s="49"/>
      <c r="H43" s="4" t="s">
        <v>37</v>
      </c>
      <c r="I43" s="4">
        <v>0</v>
      </c>
      <c r="J43" s="4">
        <v>0</v>
      </c>
      <c r="K43" s="6">
        <v>0</v>
      </c>
      <c r="L43" s="6">
        <v>0</v>
      </c>
      <c r="M43" s="7">
        <v>0</v>
      </c>
      <c r="N43" s="4"/>
    </row>
    <row r="44" spans="1:14" ht="25.5" x14ac:dyDescent="0.25">
      <c r="A44" s="47">
        <v>4</v>
      </c>
      <c r="B44" s="57"/>
      <c r="C44" s="50" t="s">
        <v>26</v>
      </c>
      <c r="D44" s="53">
        <v>43465</v>
      </c>
      <c r="E44" s="59" t="s">
        <v>65</v>
      </c>
      <c r="F44" s="47" t="s">
        <v>125</v>
      </c>
      <c r="G44" s="60">
        <v>42917</v>
      </c>
      <c r="H44" s="4" t="s">
        <v>35</v>
      </c>
      <c r="I44" s="4">
        <v>0</v>
      </c>
      <c r="J44" s="4">
        <v>0</v>
      </c>
      <c r="K44" s="6">
        <v>0</v>
      </c>
      <c r="L44" s="6">
        <v>0</v>
      </c>
      <c r="M44" s="7">
        <v>0</v>
      </c>
      <c r="N44" s="4"/>
    </row>
    <row r="45" spans="1:14" ht="38.25" x14ac:dyDescent="0.25">
      <c r="A45" s="48"/>
      <c r="B45" s="57"/>
      <c r="C45" s="51"/>
      <c r="D45" s="54"/>
      <c r="E45" s="54"/>
      <c r="F45" s="48"/>
      <c r="G45" s="48"/>
      <c r="H45" s="8" t="s">
        <v>36</v>
      </c>
      <c r="I45" s="4">
        <v>0</v>
      </c>
      <c r="J45" s="4">
        <v>0</v>
      </c>
      <c r="K45" s="6">
        <v>0</v>
      </c>
      <c r="L45" s="6">
        <v>0</v>
      </c>
      <c r="M45" s="7">
        <v>0</v>
      </c>
      <c r="N45" s="4"/>
    </row>
    <row r="46" spans="1:14" ht="25.5" x14ac:dyDescent="0.25">
      <c r="A46" s="49"/>
      <c r="B46" s="58"/>
      <c r="C46" s="52"/>
      <c r="D46" s="55"/>
      <c r="E46" s="55"/>
      <c r="F46" s="49"/>
      <c r="G46" s="49"/>
      <c r="H46" s="4" t="s">
        <v>37</v>
      </c>
      <c r="I46" s="4">
        <v>0</v>
      </c>
      <c r="J46" s="4">
        <v>0</v>
      </c>
      <c r="K46" s="6">
        <v>0</v>
      </c>
      <c r="L46" s="6">
        <v>0</v>
      </c>
      <c r="M46" s="7">
        <v>0</v>
      </c>
      <c r="N46" s="4"/>
    </row>
    <row r="47" spans="1:14" ht="38.25" x14ac:dyDescent="0.25">
      <c r="A47" s="61" t="s">
        <v>34</v>
      </c>
      <c r="B47" s="61"/>
      <c r="C47" s="61"/>
      <c r="D47" s="61"/>
      <c r="E47" s="61"/>
      <c r="F47" s="61"/>
      <c r="G47" s="61"/>
      <c r="H47" s="3" t="s">
        <v>18</v>
      </c>
      <c r="I47" s="4"/>
      <c r="J47" s="4"/>
      <c r="K47" s="6">
        <f>K48+K49+K50+K51+K52+K53+K54+K55+K56</f>
        <v>49714.8</v>
      </c>
      <c r="L47" s="6">
        <f>L48+L49+L50+L51+L52+L53+L54+L55+L56</f>
        <v>26452.9</v>
      </c>
      <c r="M47" s="7">
        <f t="shared" si="0"/>
        <v>53.209305880743756</v>
      </c>
      <c r="N47" s="4" t="s">
        <v>137</v>
      </c>
    </row>
    <row r="48" spans="1:14" ht="25.5" x14ac:dyDescent="0.25">
      <c r="A48" s="47">
        <v>1</v>
      </c>
      <c r="B48" s="56" t="s">
        <v>40</v>
      </c>
      <c r="C48" s="50" t="s">
        <v>27</v>
      </c>
      <c r="D48" s="53">
        <v>43465</v>
      </c>
      <c r="E48" s="59" t="s">
        <v>65</v>
      </c>
      <c r="F48" s="47" t="s">
        <v>125</v>
      </c>
      <c r="G48" s="60">
        <v>42917</v>
      </c>
      <c r="H48" s="4" t="s">
        <v>35</v>
      </c>
      <c r="I48" s="4">
        <v>0</v>
      </c>
      <c r="J48" s="4">
        <v>0</v>
      </c>
      <c r="K48" s="6">
        <v>0</v>
      </c>
      <c r="L48" s="6">
        <v>0</v>
      </c>
      <c r="M48" s="7">
        <v>0</v>
      </c>
      <c r="N48" s="4"/>
    </row>
    <row r="49" spans="1:14" ht="38.25" x14ac:dyDescent="0.25">
      <c r="A49" s="48"/>
      <c r="B49" s="57"/>
      <c r="C49" s="51"/>
      <c r="D49" s="54"/>
      <c r="E49" s="54"/>
      <c r="F49" s="48"/>
      <c r="G49" s="48"/>
      <c r="H49" s="8" t="s">
        <v>36</v>
      </c>
      <c r="I49" s="4">
        <v>0</v>
      </c>
      <c r="J49" s="4">
        <v>0</v>
      </c>
      <c r="K49" s="6">
        <v>0</v>
      </c>
      <c r="L49" s="6">
        <v>0</v>
      </c>
      <c r="M49" s="7">
        <v>0</v>
      </c>
      <c r="N49" s="4"/>
    </row>
    <row r="50" spans="1:14" ht="34.5" customHeight="1" x14ac:dyDescent="0.25">
      <c r="A50" s="49"/>
      <c r="B50" s="57"/>
      <c r="C50" s="52"/>
      <c r="D50" s="55"/>
      <c r="E50" s="55"/>
      <c r="F50" s="49"/>
      <c r="G50" s="49"/>
      <c r="H50" s="4" t="s">
        <v>37</v>
      </c>
      <c r="I50" s="4">
        <v>0</v>
      </c>
      <c r="J50" s="4">
        <v>0</v>
      </c>
      <c r="K50" s="6">
        <v>0</v>
      </c>
      <c r="L50" s="6">
        <v>0</v>
      </c>
      <c r="M50" s="7">
        <v>0</v>
      </c>
      <c r="N50" s="4"/>
    </row>
    <row r="51" spans="1:14" ht="25.5" x14ac:dyDescent="0.25">
      <c r="A51" s="47">
        <v>2</v>
      </c>
      <c r="B51" s="57"/>
      <c r="C51" s="50" t="s">
        <v>28</v>
      </c>
      <c r="D51" s="53">
        <v>43465</v>
      </c>
      <c r="E51" s="59" t="s">
        <v>65</v>
      </c>
      <c r="F51" s="47" t="s">
        <v>124</v>
      </c>
      <c r="G51" s="60">
        <v>42917</v>
      </c>
      <c r="H51" s="4" t="s">
        <v>35</v>
      </c>
      <c r="I51" s="4" t="s">
        <v>42</v>
      </c>
      <c r="J51" s="4" t="s">
        <v>71</v>
      </c>
      <c r="K51" s="6">
        <v>47323.4</v>
      </c>
      <c r="L51" s="6">
        <v>26148.400000000001</v>
      </c>
      <c r="M51" s="7">
        <f t="shared" si="0"/>
        <v>55.254694294999936</v>
      </c>
      <c r="N51" s="4"/>
    </row>
    <row r="52" spans="1:14" ht="38.25" x14ac:dyDescent="0.25">
      <c r="A52" s="48"/>
      <c r="B52" s="57"/>
      <c r="C52" s="51"/>
      <c r="D52" s="54"/>
      <c r="E52" s="54"/>
      <c r="F52" s="48"/>
      <c r="G52" s="48"/>
      <c r="H52" s="8" t="s">
        <v>36</v>
      </c>
      <c r="I52" s="4">
        <v>0</v>
      </c>
      <c r="J52" s="4">
        <v>0</v>
      </c>
      <c r="K52" s="6">
        <v>0</v>
      </c>
      <c r="L52" s="6">
        <v>0</v>
      </c>
      <c r="M52" s="7">
        <v>0</v>
      </c>
      <c r="N52" s="4"/>
    </row>
    <row r="53" spans="1:14" ht="32.25" customHeight="1" x14ac:dyDescent="0.25">
      <c r="A53" s="49"/>
      <c r="B53" s="57"/>
      <c r="C53" s="52"/>
      <c r="D53" s="55"/>
      <c r="E53" s="55"/>
      <c r="F53" s="49"/>
      <c r="G53" s="49"/>
      <c r="H53" s="4" t="s">
        <v>37</v>
      </c>
      <c r="I53" s="4">
        <v>0</v>
      </c>
      <c r="J53" s="4">
        <v>0</v>
      </c>
      <c r="K53" s="6">
        <v>0</v>
      </c>
      <c r="L53" s="6">
        <v>0</v>
      </c>
      <c r="M53" s="7">
        <v>0</v>
      </c>
      <c r="N53" s="4"/>
    </row>
    <row r="54" spans="1:14" ht="25.5" customHeight="1" x14ac:dyDescent="0.25">
      <c r="A54" s="47">
        <v>3</v>
      </c>
      <c r="B54" s="57"/>
      <c r="C54" s="50" t="s">
        <v>45</v>
      </c>
      <c r="D54" s="53">
        <v>43465</v>
      </c>
      <c r="E54" s="59" t="s">
        <v>65</v>
      </c>
      <c r="F54" s="47" t="s">
        <v>125</v>
      </c>
      <c r="G54" s="60">
        <v>42917</v>
      </c>
      <c r="H54" s="4" t="s">
        <v>35</v>
      </c>
      <c r="I54" s="4" t="s">
        <v>66</v>
      </c>
      <c r="J54" s="4" t="s">
        <v>70</v>
      </c>
      <c r="K54" s="6">
        <v>2391.4</v>
      </c>
      <c r="L54" s="6">
        <v>304.5</v>
      </c>
      <c r="M54" s="7">
        <f t="shared" si="0"/>
        <v>12.733127038554821</v>
      </c>
      <c r="N54" s="4"/>
    </row>
    <row r="55" spans="1:14" ht="38.25" x14ac:dyDescent="0.25">
      <c r="A55" s="48"/>
      <c r="B55" s="57"/>
      <c r="C55" s="51"/>
      <c r="D55" s="54"/>
      <c r="E55" s="54"/>
      <c r="F55" s="48"/>
      <c r="G55" s="48"/>
      <c r="H55" s="8" t="s">
        <v>36</v>
      </c>
      <c r="I55" s="4">
        <v>0</v>
      </c>
      <c r="J55" s="4">
        <v>0</v>
      </c>
      <c r="K55" s="6">
        <v>0</v>
      </c>
      <c r="L55" s="6">
        <v>0</v>
      </c>
      <c r="M55" s="7">
        <v>0</v>
      </c>
      <c r="N55" s="4"/>
    </row>
    <row r="56" spans="1:14" ht="42" customHeight="1" x14ac:dyDescent="0.25">
      <c r="A56" s="49"/>
      <c r="B56" s="58"/>
      <c r="C56" s="52"/>
      <c r="D56" s="55"/>
      <c r="E56" s="55"/>
      <c r="F56" s="49"/>
      <c r="G56" s="49"/>
      <c r="H56" s="4" t="s">
        <v>37</v>
      </c>
      <c r="I56" s="4">
        <v>0</v>
      </c>
      <c r="J56" s="4">
        <v>0</v>
      </c>
      <c r="K56" s="6">
        <v>0</v>
      </c>
      <c r="L56" s="6">
        <v>0</v>
      </c>
      <c r="M56" s="7">
        <v>0</v>
      </c>
      <c r="N56" s="4"/>
    </row>
    <row r="57" spans="1:14" ht="38.25" x14ac:dyDescent="0.25">
      <c r="A57" s="61" t="s">
        <v>38</v>
      </c>
      <c r="B57" s="61"/>
      <c r="C57" s="61"/>
      <c r="D57" s="61"/>
      <c r="E57" s="61"/>
      <c r="F57" s="61"/>
      <c r="G57" s="61"/>
      <c r="H57" s="3" t="s">
        <v>18</v>
      </c>
      <c r="I57" s="4"/>
      <c r="J57" s="4"/>
      <c r="K57" s="6">
        <f>K58+K60+K61+K63+K64+K66+K67+K69+K70+K72</f>
        <v>109649.7</v>
      </c>
      <c r="L57" s="6">
        <f>L58+L60+L61+L63+L64+L66+L67+L69+L70+L72</f>
        <v>57401.67</v>
      </c>
      <c r="M57" s="7">
        <f t="shared" si="0"/>
        <v>52.350047469350123</v>
      </c>
      <c r="N57" s="4" t="s">
        <v>136</v>
      </c>
    </row>
    <row r="58" spans="1:14" ht="25.5" x14ac:dyDescent="0.25">
      <c r="A58" s="47">
        <v>1</v>
      </c>
      <c r="B58" s="56" t="s">
        <v>40</v>
      </c>
      <c r="C58" s="50" t="s">
        <v>29</v>
      </c>
      <c r="D58" s="53">
        <v>43465</v>
      </c>
      <c r="E58" s="59" t="s">
        <v>65</v>
      </c>
      <c r="F58" s="47" t="s">
        <v>125</v>
      </c>
      <c r="G58" s="60">
        <v>42917</v>
      </c>
      <c r="H58" s="4" t="s">
        <v>35</v>
      </c>
      <c r="I58" s="4">
        <v>0</v>
      </c>
      <c r="J58" s="4">
        <v>0</v>
      </c>
      <c r="K58" s="6">
        <v>0</v>
      </c>
      <c r="L58" s="6">
        <v>0</v>
      </c>
      <c r="M58" s="7">
        <v>0</v>
      </c>
      <c r="N58" s="4"/>
    </row>
    <row r="59" spans="1:14" ht="38.25" x14ac:dyDescent="0.25">
      <c r="A59" s="48"/>
      <c r="B59" s="57"/>
      <c r="C59" s="51"/>
      <c r="D59" s="54"/>
      <c r="E59" s="54"/>
      <c r="F59" s="48"/>
      <c r="G59" s="48"/>
      <c r="H59" s="8" t="s">
        <v>36</v>
      </c>
      <c r="I59" s="4">
        <v>0</v>
      </c>
      <c r="J59" s="4">
        <v>0</v>
      </c>
      <c r="K59" s="6">
        <v>0</v>
      </c>
      <c r="L59" s="6">
        <v>0</v>
      </c>
      <c r="M59" s="7">
        <v>0</v>
      </c>
      <c r="N59" s="4"/>
    </row>
    <row r="60" spans="1:14" ht="25.5" x14ac:dyDescent="0.25">
      <c r="A60" s="49"/>
      <c r="B60" s="57"/>
      <c r="C60" s="52"/>
      <c r="D60" s="55"/>
      <c r="E60" s="55"/>
      <c r="F60" s="49"/>
      <c r="G60" s="49"/>
      <c r="H60" s="4" t="s">
        <v>37</v>
      </c>
      <c r="I60" s="4">
        <v>0</v>
      </c>
      <c r="J60" s="4">
        <v>0</v>
      </c>
      <c r="K60" s="6">
        <v>0</v>
      </c>
      <c r="L60" s="6">
        <v>0</v>
      </c>
      <c r="M60" s="7">
        <v>0</v>
      </c>
      <c r="N60" s="4"/>
    </row>
    <row r="61" spans="1:14" ht="25.5" x14ac:dyDescent="0.25">
      <c r="A61" s="47">
        <v>2</v>
      </c>
      <c r="B61" s="57"/>
      <c r="C61" s="50" t="s">
        <v>46</v>
      </c>
      <c r="D61" s="53">
        <v>43465</v>
      </c>
      <c r="E61" s="59" t="s">
        <v>65</v>
      </c>
      <c r="F61" s="47" t="s">
        <v>125</v>
      </c>
      <c r="G61" s="60">
        <v>42917</v>
      </c>
      <c r="H61" s="4" t="s">
        <v>35</v>
      </c>
      <c r="I61" s="4" t="s">
        <v>42</v>
      </c>
      <c r="J61" s="4" t="s">
        <v>44</v>
      </c>
      <c r="K61" s="6">
        <v>13779.3</v>
      </c>
      <c r="L61" s="6">
        <v>13573.7</v>
      </c>
      <c r="M61" s="7">
        <f t="shared" si="0"/>
        <v>98.507906787717815</v>
      </c>
      <c r="N61" s="4"/>
    </row>
    <row r="62" spans="1:14" ht="38.25" x14ac:dyDescent="0.25">
      <c r="A62" s="48"/>
      <c r="B62" s="57"/>
      <c r="C62" s="51"/>
      <c r="D62" s="54"/>
      <c r="E62" s="54"/>
      <c r="F62" s="48"/>
      <c r="G62" s="48"/>
      <c r="H62" s="8" t="s">
        <v>36</v>
      </c>
      <c r="I62" s="4">
        <v>0</v>
      </c>
      <c r="J62" s="4">
        <v>0</v>
      </c>
      <c r="K62" s="6">
        <v>0</v>
      </c>
      <c r="L62" s="6">
        <v>0</v>
      </c>
      <c r="M62" s="7">
        <v>0</v>
      </c>
      <c r="N62" s="4"/>
    </row>
    <row r="63" spans="1:14" ht="25.5" x14ac:dyDescent="0.25">
      <c r="A63" s="49"/>
      <c r="B63" s="57"/>
      <c r="C63" s="52"/>
      <c r="D63" s="55"/>
      <c r="E63" s="55"/>
      <c r="F63" s="49"/>
      <c r="G63" s="49"/>
      <c r="H63" s="4" t="s">
        <v>37</v>
      </c>
      <c r="I63" s="4">
        <v>0</v>
      </c>
      <c r="J63" s="4">
        <v>0</v>
      </c>
      <c r="K63" s="6">
        <v>0</v>
      </c>
      <c r="L63" s="6">
        <v>0</v>
      </c>
      <c r="M63" s="7">
        <v>0</v>
      </c>
      <c r="N63" s="4"/>
    </row>
    <row r="64" spans="1:14" ht="25.5" x14ac:dyDescent="0.25">
      <c r="A64" s="47">
        <v>3</v>
      </c>
      <c r="B64" s="57"/>
      <c r="C64" s="50" t="s">
        <v>45</v>
      </c>
      <c r="D64" s="53">
        <v>43465</v>
      </c>
      <c r="E64" s="59" t="s">
        <v>65</v>
      </c>
      <c r="F64" s="47" t="s">
        <v>125</v>
      </c>
      <c r="G64" s="60">
        <v>42917</v>
      </c>
      <c r="H64" s="4" t="s">
        <v>35</v>
      </c>
      <c r="I64" s="4" t="s">
        <v>66</v>
      </c>
      <c r="J64" s="4" t="s">
        <v>70</v>
      </c>
      <c r="K64" s="6">
        <v>2391.4</v>
      </c>
      <c r="L64" s="6">
        <v>304.5</v>
      </c>
      <c r="M64" s="7">
        <f t="shared" si="0"/>
        <v>12.733127038554821</v>
      </c>
      <c r="N64" s="4"/>
    </row>
    <row r="65" spans="1:14" ht="38.25" x14ac:dyDescent="0.25">
      <c r="A65" s="48"/>
      <c r="B65" s="57"/>
      <c r="C65" s="51"/>
      <c r="D65" s="54"/>
      <c r="E65" s="54"/>
      <c r="F65" s="48"/>
      <c r="G65" s="48"/>
      <c r="H65" s="8" t="s">
        <v>36</v>
      </c>
      <c r="I65" s="4">
        <v>0</v>
      </c>
      <c r="J65" s="4">
        <v>0</v>
      </c>
      <c r="K65" s="6">
        <v>0</v>
      </c>
      <c r="L65" s="6">
        <v>0</v>
      </c>
      <c r="M65" s="7">
        <v>0</v>
      </c>
      <c r="N65" s="4"/>
    </row>
    <row r="66" spans="1:14" ht="25.5" x14ac:dyDescent="0.25">
      <c r="A66" s="49"/>
      <c r="B66" s="57"/>
      <c r="C66" s="52"/>
      <c r="D66" s="55"/>
      <c r="E66" s="55"/>
      <c r="F66" s="49"/>
      <c r="G66" s="49"/>
      <c r="H66" s="4" t="s">
        <v>37</v>
      </c>
      <c r="I66" s="4">
        <v>0</v>
      </c>
      <c r="J66" s="4">
        <v>0</v>
      </c>
      <c r="K66" s="6">
        <v>0</v>
      </c>
      <c r="L66" s="6">
        <v>0</v>
      </c>
      <c r="M66" s="7">
        <v>0</v>
      </c>
      <c r="N66" s="4"/>
    </row>
    <row r="67" spans="1:14" ht="25.5" x14ac:dyDescent="0.25">
      <c r="A67" s="47">
        <v>4</v>
      </c>
      <c r="B67" s="57"/>
      <c r="C67" s="50" t="s">
        <v>72</v>
      </c>
      <c r="D67" s="53">
        <v>43465</v>
      </c>
      <c r="E67" s="59" t="s">
        <v>65</v>
      </c>
      <c r="F67" s="47" t="s">
        <v>125</v>
      </c>
      <c r="G67" s="60">
        <v>42917</v>
      </c>
      <c r="H67" s="4" t="s">
        <v>35</v>
      </c>
      <c r="I67" s="4" t="s">
        <v>42</v>
      </c>
      <c r="J67" s="4" t="s">
        <v>44</v>
      </c>
      <c r="K67" s="6">
        <v>40000</v>
      </c>
      <c r="L67" s="6">
        <v>0</v>
      </c>
      <c r="M67" s="7">
        <f t="shared" si="0"/>
        <v>0</v>
      </c>
      <c r="N67" s="4"/>
    </row>
    <row r="68" spans="1:14" ht="38.25" x14ac:dyDescent="0.25">
      <c r="A68" s="48"/>
      <c r="B68" s="57"/>
      <c r="C68" s="51"/>
      <c r="D68" s="54"/>
      <c r="E68" s="54"/>
      <c r="F68" s="48"/>
      <c r="G68" s="48"/>
      <c r="H68" s="8" t="s">
        <v>36</v>
      </c>
      <c r="I68" s="4">
        <v>0</v>
      </c>
      <c r="J68" s="4">
        <v>0</v>
      </c>
      <c r="K68" s="6">
        <v>0</v>
      </c>
      <c r="L68" s="6">
        <v>0</v>
      </c>
      <c r="M68" s="7">
        <v>0</v>
      </c>
      <c r="N68" s="4"/>
    </row>
    <row r="69" spans="1:14" ht="25.5" x14ac:dyDescent="0.25">
      <c r="A69" s="49"/>
      <c r="B69" s="57"/>
      <c r="C69" s="52"/>
      <c r="D69" s="55"/>
      <c r="E69" s="55"/>
      <c r="F69" s="49"/>
      <c r="G69" s="49"/>
      <c r="H69" s="4" t="s">
        <v>37</v>
      </c>
      <c r="I69" s="4">
        <v>0</v>
      </c>
      <c r="J69" s="4">
        <v>0</v>
      </c>
      <c r="K69" s="6">
        <v>0</v>
      </c>
      <c r="L69" s="6">
        <v>0</v>
      </c>
      <c r="M69" s="7">
        <v>0</v>
      </c>
      <c r="N69" s="4"/>
    </row>
    <row r="70" spans="1:14" ht="25.5" x14ac:dyDescent="0.25">
      <c r="A70" s="47">
        <v>5</v>
      </c>
      <c r="B70" s="57"/>
      <c r="C70" s="50" t="s">
        <v>30</v>
      </c>
      <c r="D70" s="53">
        <v>43465</v>
      </c>
      <c r="E70" s="59" t="s">
        <v>65</v>
      </c>
      <c r="F70" s="47" t="s">
        <v>125</v>
      </c>
      <c r="G70" s="60">
        <v>42917</v>
      </c>
      <c r="H70" s="4" t="s">
        <v>35</v>
      </c>
      <c r="I70" s="4" t="s">
        <v>42</v>
      </c>
      <c r="J70" s="4" t="s">
        <v>42</v>
      </c>
      <c r="K70" s="6">
        <v>53479</v>
      </c>
      <c r="L70" s="6">
        <v>43523.47</v>
      </c>
      <c r="M70" s="7">
        <f t="shared" si="0"/>
        <v>81.384225583874041</v>
      </c>
      <c r="N70" s="4"/>
    </row>
    <row r="71" spans="1:14" ht="38.25" x14ac:dyDescent="0.25">
      <c r="A71" s="48"/>
      <c r="B71" s="57"/>
      <c r="C71" s="51"/>
      <c r="D71" s="54"/>
      <c r="E71" s="54"/>
      <c r="F71" s="48"/>
      <c r="G71" s="48"/>
      <c r="H71" s="8" t="s">
        <v>36</v>
      </c>
      <c r="I71" s="4">
        <v>0</v>
      </c>
      <c r="J71" s="4">
        <v>0</v>
      </c>
      <c r="K71" s="6">
        <v>0</v>
      </c>
      <c r="L71" s="6">
        <v>0</v>
      </c>
      <c r="M71" s="7">
        <v>0</v>
      </c>
      <c r="N71" s="4"/>
    </row>
    <row r="72" spans="1:14" ht="25.5" x14ac:dyDescent="0.25">
      <c r="A72" s="49"/>
      <c r="B72" s="58"/>
      <c r="C72" s="52"/>
      <c r="D72" s="55"/>
      <c r="E72" s="55"/>
      <c r="F72" s="49"/>
      <c r="G72" s="49"/>
      <c r="H72" s="4" t="s">
        <v>37</v>
      </c>
      <c r="I72" s="4">
        <v>0</v>
      </c>
      <c r="J72" s="4">
        <v>0</v>
      </c>
      <c r="K72" s="6">
        <v>0</v>
      </c>
      <c r="L72" s="6">
        <v>0</v>
      </c>
      <c r="M72" s="7">
        <v>0</v>
      </c>
      <c r="N72" s="4"/>
    </row>
    <row r="75" spans="1:14" s="5" customFormat="1" x14ac:dyDescent="0.25">
      <c r="C75" s="13"/>
    </row>
  </sheetData>
  <mergeCells count="147">
    <mergeCell ref="D4:D5"/>
    <mergeCell ref="E4:E5"/>
    <mergeCell ref="F3:F5"/>
    <mergeCell ref="G3:G5"/>
    <mergeCell ref="H3:H5"/>
    <mergeCell ref="N3:N5"/>
    <mergeCell ref="A1:N1"/>
    <mergeCell ref="A2:N2"/>
    <mergeCell ref="D3:E3"/>
    <mergeCell ref="I3:M3"/>
    <mergeCell ref="I4:J4"/>
    <mergeCell ref="K4:L4"/>
    <mergeCell ref="M4:M5"/>
    <mergeCell ref="A3:A5"/>
    <mergeCell ref="B3:B5"/>
    <mergeCell ref="C3:C5"/>
    <mergeCell ref="A7:G7"/>
    <mergeCell ref="A8:G8"/>
    <mergeCell ref="A21:G21"/>
    <mergeCell ref="A34:G34"/>
    <mergeCell ref="A47:G47"/>
    <mergeCell ref="A57:G57"/>
    <mergeCell ref="B9:B20"/>
    <mergeCell ref="C18:C20"/>
    <mergeCell ref="C15:C17"/>
    <mergeCell ref="C12:C14"/>
    <mergeCell ref="C9:C11"/>
    <mergeCell ref="A9:A11"/>
    <mergeCell ref="A12:A14"/>
    <mergeCell ref="A15:A17"/>
    <mergeCell ref="A18:A20"/>
    <mergeCell ref="D9:D11"/>
    <mergeCell ref="G15:G17"/>
    <mergeCell ref="D18:D20"/>
    <mergeCell ref="E18:E20"/>
    <mergeCell ref="F18:F20"/>
    <mergeCell ref="G18:G20"/>
    <mergeCell ref="E9:E11"/>
    <mergeCell ref="F9:F11"/>
    <mergeCell ref="G9:G11"/>
    <mergeCell ref="D12:D14"/>
    <mergeCell ref="E12:E14"/>
    <mergeCell ref="F12:F14"/>
    <mergeCell ref="G12:G14"/>
    <mergeCell ref="A31:A33"/>
    <mergeCell ref="A28:A30"/>
    <mergeCell ref="C28:C30"/>
    <mergeCell ref="C31:C33"/>
    <mergeCell ref="A25:A27"/>
    <mergeCell ref="C25:C27"/>
    <mergeCell ref="D15:D17"/>
    <mergeCell ref="E15:E17"/>
    <mergeCell ref="F15:F17"/>
    <mergeCell ref="D31:D33"/>
    <mergeCell ref="E31:E33"/>
    <mergeCell ref="F31:F33"/>
    <mergeCell ref="G31:G33"/>
    <mergeCell ref="D28:D30"/>
    <mergeCell ref="E28:E30"/>
    <mergeCell ref="F28:F30"/>
    <mergeCell ref="G28:G30"/>
    <mergeCell ref="B22:B33"/>
    <mergeCell ref="D25:D27"/>
    <mergeCell ref="E25:E27"/>
    <mergeCell ref="F25:F27"/>
    <mergeCell ref="G25:G27"/>
    <mergeCell ref="A22:A24"/>
    <mergeCell ref="C22:C24"/>
    <mergeCell ref="D22:D24"/>
    <mergeCell ref="E22:E24"/>
    <mergeCell ref="F22:F24"/>
    <mergeCell ref="G22:G24"/>
    <mergeCell ref="E35:E37"/>
    <mergeCell ref="F35:F37"/>
    <mergeCell ref="G35:G37"/>
    <mergeCell ref="A48:A50"/>
    <mergeCell ref="A51:A53"/>
    <mergeCell ref="E51:E53"/>
    <mergeCell ref="F51:F53"/>
    <mergeCell ref="G51:G53"/>
    <mergeCell ref="B48:B56"/>
    <mergeCell ref="G54:G56"/>
    <mergeCell ref="F54:F56"/>
    <mergeCell ref="E54:E56"/>
    <mergeCell ref="D54:D56"/>
    <mergeCell ref="A54:A56"/>
    <mergeCell ref="C48:C50"/>
    <mergeCell ref="C51:C53"/>
    <mergeCell ref="C54:C56"/>
    <mergeCell ref="D48:D50"/>
    <mergeCell ref="E48:E50"/>
    <mergeCell ref="F48:F50"/>
    <mergeCell ref="G48:G50"/>
    <mergeCell ref="D51:D53"/>
    <mergeCell ref="D44:D46"/>
    <mergeCell ref="E44:E46"/>
    <mergeCell ref="F44:F46"/>
    <mergeCell ref="G44:G46"/>
    <mergeCell ref="C41:C43"/>
    <mergeCell ref="C44:C46"/>
    <mergeCell ref="D41:D43"/>
    <mergeCell ref="B35:B46"/>
    <mergeCell ref="A35:A37"/>
    <mergeCell ref="A38:A40"/>
    <mergeCell ref="A41:A43"/>
    <mergeCell ref="A44:A46"/>
    <mergeCell ref="D38:D40"/>
    <mergeCell ref="E38:E40"/>
    <mergeCell ref="F38:F40"/>
    <mergeCell ref="G38:G40"/>
    <mergeCell ref="C35:C37"/>
    <mergeCell ref="C38:C40"/>
    <mergeCell ref="D35:D37"/>
    <mergeCell ref="E41:E43"/>
    <mergeCell ref="F41:F43"/>
    <mergeCell ref="G41:G43"/>
    <mergeCell ref="E58:E60"/>
    <mergeCell ref="E61:E63"/>
    <mergeCell ref="E64:E66"/>
    <mergeCell ref="E67:E69"/>
    <mergeCell ref="E70:E72"/>
    <mergeCell ref="F58:F60"/>
    <mergeCell ref="G58:G60"/>
    <mergeCell ref="F61:F63"/>
    <mergeCell ref="G61:G63"/>
    <mergeCell ref="F64:F66"/>
    <mergeCell ref="G64:G66"/>
    <mergeCell ref="F67:F69"/>
    <mergeCell ref="G67:G69"/>
    <mergeCell ref="F70:F72"/>
    <mergeCell ref="G70:G72"/>
    <mergeCell ref="A67:A69"/>
    <mergeCell ref="C67:C69"/>
    <mergeCell ref="A70:A72"/>
    <mergeCell ref="C70:C72"/>
    <mergeCell ref="D58:D60"/>
    <mergeCell ref="D61:D63"/>
    <mergeCell ref="D64:D66"/>
    <mergeCell ref="D67:D69"/>
    <mergeCell ref="D70:D72"/>
    <mergeCell ref="A58:A60"/>
    <mergeCell ref="C58:C60"/>
    <mergeCell ref="A61:A63"/>
    <mergeCell ref="C61:C63"/>
    <mergeCell ref="A64:A66"/>
    <mergeCell ref="C64:C66"/>
    <mergeCell ref="B58:B72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Форма_1</vt:lpstr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Ильдутов Евгений Анатольевич</cp:lastModifiedBy>
  <cp:lastPrinted>2017-06-07T11:29:49Z</cp:lastPrinted>
  <dcterms:created xsi:type="dcterms:W3CDTF">2017-03-09T12:55:04Z</dcterms:created>
  <dcterms:modified xsi:type="dcterms:W3CDTF">2017-07-11T10:34:26Z</dcterms:modified>
</cp:coreProperties>
</file>