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Свед.об объёмах финанс." sheetId="1" r:id="rId1"/>
    <sheet name="Свед.о достиж.цел.инд" sheetId="2" r:id="rId2"/>
    <sheet name="Итог отчет по план график" sheetId="3" r:id="rId3"/>
    <sheet name="Лист1" sheetId="4" r:id="rId4"/>
  </sheets>
  <definedNames>
    <definedName name="_xlnm.Print_Area" localSheetId="0">'Свед.об объёмах финанс.'!$B$1:$Q$15</definedName>
  </definedNames>
  <calcPr fullCalcOnLoad="1"/>
</workbook>
</file>

<file path=xl/sharedStrings.xml><?xml version="1.0" encoding="utf-8"?>
<sst xmlns="http://schemas.openxmlformats.org/spreadsheetml/2006/main" count="224" uniqueCount="103">
  <si>
    <t>х</t>
  </si>
  <si>
    <t>тыс.рублей</t>
  </si>
  <si>
    <t>№ п/п</t>
  </si>
  <si>
    <t>Распорядитель средств</t>
  </si>
  <si>
    <t>1.</t>
  </si>
  <si>
    <t>2.</t>
  </si>
  <si>
    <t>Министерство финансов Ульяновской области</t>
  </si>
  <si>
    <t>Наименование целевого индикатора</t>
  </si>
  <si>
    <t>Фактическое значение</t>
  </si>
  <si>
    <t>Процент достижения целевого индикатора (Факт/План)</t>
  </si>
  <si>
    <t>Наименование</t>
  </si>
  <si>
    <t>Исполнитель мероприятия (ИОГВ,ФИО, должность, тел.)</t>
  </si>
  <si>
    <t>Плановый срок реализации мероприятия</t>
  </si>
  <si>
    <t>Начало</t>
  </si>
  <si>
    <t>Окончание</t>
  </si>
  <si>
    <t>Фактический срок реализации мероприятия</t>
  </si>
  <si>
    <t xml:space="preserve">Плановое </t>
  </si>
  <si>
    <t>Фактическое</t>
  </si>
  <si>
    <t>запланированные</t>
  </si>
  <si>
    <t>достигнутые</t>
  </si>
  <si>
    <t>Планируемый объём финансирования (на год), тыс.рублей</t>
  </si>
  <si>
    <t>Федеральный бюджет</t>
  </si>
  <si>
    <t>областной бюджет</t>
  </si>
  <si>
    <t>муниципальный бюджет</t>
  </si>
  <si>
    <t>внебюджетные средства</t>
  </si>
  <si>
    <t>Финансирование (по всем источникам) на отчётный период, тыс.руб</t>
  </si>
  <si>
    <t>Результат реализации мероприятий ГП (краткое описание выполненных работ, % выполнения работы)/ значения целевых индикаторов</t>
  </si>
  <si>
    <t>Областной бюджет</t>
  </si>
  <si>
    <t>Итого по программе</t>
  </si>
  <si>
    <t>3.</t>
  </si>
  <si>
    <t>4.</t>
  </si>
  <si>
    <t>Причины отклонения</t>
  </si>
  <si>
    <t>Итого по программе, в том числе</t>
  </si>
  <si>
    <t>Освоение за отчётный период, тыс.рублей</t>
  </si>
  <si>
    <t>Основное мероприятие "Исполнение обязательств по обслуживанию государственного долга Ульяновской области"</t>
  </si>
  <si>
    <t>Доля расходов на обслуживание государственного долга Ульяновской области в утверждённом годовом объёме расходов областного бюджета ( за исключением расходов, которые осуществляются за счёт  субвенций, предоставляемых из бюджетов бюджетной системы Российской Федерации)</t>
  </si>
  <si>
    <t>Наименование подпрограммы (раздела), мероприятия</t>
  </si>
  <si>
    <t>Основное мероприятие "Выравнивание бюджетной обеспеченности муниципальных районов (городских округов) Ульяновской области"</t>
  </si>
  <si>
    <t>Основное мероприятие "Поддержка мер по обеспечению сбалансированностибюджетов муниципальных районов (городских округов) Ульяновской области"</t>
  </si>
  <si>
    <t>Отношение объёма фактически перечисленных в бюджеты муниципальных районов (городских округов) Ульяновской области субсидий в целях софинансирования расходных обязательств по выплате заработной платы с начислениями работникам муниципальных учреждений (за исключений органов местного самоуправления) муниципальных образований, оплате коммунальных услуг и приобретению твёрдого топлива (уголь, дрова) муниципальными учреждениями (за исключением органов месного самоуправления) (включая погашение кредиторской задолженности) муниципальных образований Ульяновской области к объёму указанных субсидий, предусмотренных кассовым планом исполнения областного бюджета на соответствующий  период</t>
  </si>
  <si>
    <r>
      <rPr>
        <u val="single"/>
        <sz val="12"/>
        <color indexed="8"/>
        <rFont val="Times New Roman"/>
        <family val="1"/>
      </rPr>
      <t xml:space="preserve">Основное мероприятие 2. </t>
    </r>
    <r>
      <rPr>
        <sz val="12"/>
        <color indexed="8"/>
        <rFont val="Times New Roman"/>
        <family val="1"/>
      </rPr>
      <t xml:space="preserve">Выравнивание бюджетной обеспеченности муниципальных районов (городских округов) Ульяновской области </t>
    </r>
  </si>
  <si>
    <r>
      <rPr>
        <u val="single"/>
        <sz val="12"/>
        <color indexed="8"/>
        <rFont val="Times New Roman"/>
        <family val="1"/>
      </rPr>
      <t xml:space="preserve">Основное мероприятие 1. </t>
    </r>
    <r>
      <rPr>
        <sz val="12"/>
        <color indexed="8"/>
        <rFont val="Times New Roman"/>
        <family val="1"/>
      </rPr>
      <t>"Исполнение обязательств по обслуживанию государственного долга Ульяновской области"</t>
    </r>
  </si>
  <si>
    <r>
      <rPr>
        <u val="single"/>
        <sz val="12"/>
        <color indexed="8"/>
        <rFont val="Times New Roman"/>
        <family val="1"/>
      </rPr>
      <t xml:space="preserve">Целевой индикатор мероприятия </t>
    </r>
    <r>
      <rPr>
        <sz val="12"/>
        <color indexed="8"/>
        <rFont val="Times New Roman"/>
        <family val="1"/>
      </rPr>
      <t>1.1. Доля расходов на обслуживание государственного долга Ульяновской области в утверждённом годовом объёме расходов областного бюджета ( за исключением расходов, которые осуществляются за счёт  субвенций, предоставляемых из бюджетов бюджетной системы Российской Федерации), %</t>
    </r>
  </si>
  <si>
    <r>
      <rPr>
        <u val="single"/>
        <sz val="12"/>
        <color indexed="8"/>
        <rFont val="Times New Roman"/>
        <family val="1"/>
      </rPr>
      <t xml:space="preserve">Целевой индикатор 3.1.                    </t>
    </r>
    <r>
      <rPr>
        <sz val="12"/>
        <color indexed="8"/>
        <rFont val="Times New Roman"/>
        <family val="1"/>
      </rPr>
      <t xml:space="preserve">         Отношение объёма фактически перечисленных в бюджеты муниципальных районов (городских округов) Ульяновской области субсидий в целях софинансирования расходных обязательств по выплате заработной платы с начислениями работникам муниципальных учреждений (за исключений органов местного самоуправления) муниципальных образований, оплате коммунальных услуг и приобретению твёрдого топлива (уголь, дрова) муниципальными учреждениями (за исключением органов месного самоуправления) (включая погашение кредиторской задолженности) муниципальных образований Ульяновской области к объёму указанных субсидий, предусмотренных кассовым планом исполнения областного бюджета на соответствующий  период</t>
    </r>
  </si>
  <si>
    <r>
      <rPr>
        <u val="single"/>
        <sz val="12"/>
        <color indexed="8"/>
        <rFont val="Times New Roman"/>
        <family val="1"/>
      </rPr>
      <t xml:space="preserve">Целевой индикатор 2.1.                            </t>
    </r>
    <r>
      <rPr>
        <sz val="12"/>
        <color indexed="8"/>
        <rFont val="Times New Roman"/>
        <family val="1"/>
      </rPr>
      <t>Сокращение дифференциации уровня бюджетной беспеченности муниципальных районов (городских округов) Ульяновской области, %</t>
    </r>
  </si>
  <si>
    <t>2. Сведения об объёмах финансирования</t>
  </si>
  <si>
    <t>Соглашение на предоставление средств из фед.бюд., внебюд.источ.</t>
  </si>
  <si>
    <t>Наименование основного  мероприятия/мероприятия</t>
  </si>
  <si>
    <t>3. Сведения о достижении целевых индикаторов</t>
  </si>
  <si>
    <t>Показатель выполнен.</t>
  </si>
  <si>
    <t>Министерство финансов Ульяновской области                                   Директор департамента планирования бюджета Маряхина Л.А.                 тел: 8(8422)442623                                                                                           Начальник отдела межбюджетных отношений Зибунина Н.А.                                 тел: 8(8422)442634</t>
  </si>
  <si>
    <t>Плановое значение</t>
  </si>
  <si>
    <t>Министерство финансов Ульяновской области                                      Заместитель Министра - директор департамента по вопросам налоговой политики, доходов бюджета и государственного долга М.Е.Алексеева
 тел: 8(8422)442700; начальник отдела управления государственным долгом О.А.Залалдинов тел: 8(8422)444536</t>
  </si>
  <si>
    <t xml:space="preserve">Перечисление бюджетам муниципальных районов и городских округов Ульяновской  области субсидий в целях отсутствия кредиторской задолженности по заработной плате работников муниципальных учреждений, за исключением органов местного  самоуправления  </t>
  </si>
  <si>
    <t>Выплата заработной платы сотрудникам, проведение процедур торгов в соответствии с утвержденным планом закупок, заключение договоров и государственных контрактов, оплата выполненных работ, оказанных услуг, принятых объектов основных средств и товарно-материальных запасов</t>
  </si>
  <si>
    <t xml:space="preserve"> Показатель выполнен</t>
  </si>
  <si>
    <t xml:space="preserve">Показатель выполнен </t>
  </si>
  <si>
    <t>Сокращение дифференциации уровня бюджетной беспеченности муниципальных районов (городских округов) Ульяновской области</t>
  </si>
  <si>
    <t>Рост бюджетной обеспеченности и муниципальных районов (городских округов) Ульяновской области на 0,5 %</t>
  </si>
  <si>
    <t>Основное мероприятие "Реализация мер по обеспечению сбалансированностибюджетов муниципальных районов (городских округов) Ульяновской области"</t>
  </si>
  <si>
    <r>
      <rPr>
        <u val="single"/>
        <sz val="12"/>
        <color indexed="8"/>
        <rFont val="Times New Roman"/>
        <family val="1"/>
      </rPr>
      <t xml:space="preserve">Основное мероприятие 3. </t>
    </r>
    <r>
      <rPr>
        <sz val="12"/>
        <color indexed="8"/>
        <rFont val="Times New Roman"/>
        <family val="1"/>
      </rPr>
      <t>"Реализация мер по обеспечению сбалансированности бюджетов муниципальных районов (городских округов) Ульяновской области"</t>
    </r>
  </si>
  <si>
    <t xml:space="preserve">Количество проектов развития муниципальных образований Ульяновской области, подготовленных на основе местных инициатив граждан, на реализацию которых местным бюджетам предоставляются субсидии из областного бюджета
</t>
  </si>
  <si>
    <t>Основное мероприятие "Поддержка реализации проектов развития муниципальных образований Ульяновской области, подготовленных на основе местных инициатив граждан"*</t>
  </si>
  <si>
    <r>
      <t>__</t>
    </r>
    <r>
      <rPr>
        <b/>
        <u val="single"/>
        <sz val="12"/>
        <color indexed="8"/>
        <rFont val="Times New Roman"/>
        <family val="1"/>
      </rPr>
      <t xml:space="preserve">Управление государственными финансами в Ульяновской области на 2015-2020 </t>
    </r>
    <r>
      <rPr>
        <b/>
        <sz val="12"/>
        <color indexed="8"/>
        <rFont val="Times New Roman"/>
        <family val="1"/>
      </rPr>
      <t>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2"/>
        <color indexed="8"/>
        <rFont val="Times New Roman"/>
        <family val="1"/>
      </rPr>
      <t xml:space="preserve">наименование государственной программы)  </t>
    </r>
  </si>
  <si>
    <t xml:space="preserve"> </t>
  </si>
  <si>
    <t>* Поддержка  реализации проектов развития муниципальных образований Ульяновской области, подготовленных на основе местных инициатив граждан в 2016 году осуществлялась вне рамках государтвенной программы "Управление государственными финансами в Ульяновской области                                                                              на 2015-2020 годы"</t>
  </si>
  <si>
    <t>Своевременное и полное погашение процентов по  кредитам от кредитных организаций 100% от годового плана</t>
  </si>
  <si>
    <t>Исполнение на 100 %  , в полном объеме выплачены начисленная заработная плата и начисления на оплату труда, своевременно заключены и исполнены государственные контракты и договоры на приобретение товаров, работ, услуг для выполнения Минфином Ульяновской области своих полномочий</t>
  </si>
  <si>
    <t>5.</t>
  </si>
  <si>
    <t>Основное мероприятие "Поддержка реализации проектов развития муниципальных образований Ульяновской области, подготовленных на основе местных инициатив граждан</t>
  </si>
  <si>
    <r>
      <rPr>
        <u val="single"/>
        <sz val="12"/>
        <color indexed="8"/>
        <rFont val="Times New Roman"/>
        <family val="1"/>
      </rPr>
      <t xml:space="preserve">Основное мероприятие 4. </t>
    </r>
    <r>
      <rPr>
        <sz val="12"/>
        <color indexed="8"/>
        <rFont val="Times New Roman"/>
        <family val="1"/>
      </rPr>
      <t>Поддержка реализации проектов развития муниципальных образований Ульяновской области, подготовленных на основе местных инициатив граждан</t>
    </r>
  </si>
  <si>
    <r>
      <rPr>
        <u val="single"/>
        <sz val="12"/>
        <color indexed="8"/>
        <rFont val="Times New Roman"/>
        <family val="1"/>
      </rPr>
      <t xml:space="preserve">Целевой индикатор 4.1 </t>
    </r>
    <r>
      <rPr>
        <sz val="12"/>
        <color indexed="8"/>
        <rFont val="Times New Roman"/>
        <family val="1"/>
      </rPr>
      <t>Количество проектов развития муниципальных образований Ульяновской области, подготовленных на основе местных инициатив граждан, на реализацию которых местным бюджетам предоставляются субсидии из областного бюджета</t>
    </r>
  </si>
  <si>
    <t xml:space="preserve">Отчёт об исполнении государственной программы по итогам  1 полугодие 2017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</si>
  <si>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Предоставленное финансирование (за 1 полугодие 2017 год), тыс.рублей</t>
  </si>
  <si>
    <t>4. Отчёт об исполнении плана-графика реализации государственной программы за  1 полугодие 2017 год</t>
  </si>
  <si>
    <t>Погашение процентов по  кредитам от кредитных организаций произведено своевремено и в полном объеме, что составляет 93,0% от утверждённого объёма.</t>
  </si>
  <si>
    <t>4,7%;2,7</t>
  </si>
  <si>
    <t>2,03%</t>
  </si>
  <si>
    <t>75,2%</t>
  </si>
  <si>
    <t>Министерство финансов Ульяновской области                                   Директор департамента планирования бюджета Маряхина Л.А.                 тел: 8(8422)442623                                                                                           Начальник экспертно-аналитического отдела Федотова Е.И.                                 тел: 8(8422)442624</t>
  </si>
  <si>
    <t>31.06.2017</t>
  </si>
  <si>
    <t xml:space="preserve">2,7 раз;1,35 раза </t>
  </si>
  <si>
    <t>1,46 раз</t>
  </si>
  <si>
    <t>108,1%</t>
  </si>
  <si>
    <t>100%;78,6%</t>
  </si>
  <si>
    <t>82,1%</t>
  </si>
  <si>
    <r>
      <rPr>
        <u val="single"/>
        <sz val="12"/>
        <color indexed="8"/>
        <rFont val="Times New Roman"/>
        <family val="1"/>
      </rPr>
      <t xml:space="preserve">Осноаное мероприятие 5.  </t>
    </r>
    <r>
      <rPr>
        <sz val="12"/>
        <color indexed="8"/>
        <rFont val="Times New Roman"/>
        <family val="1"/>
      </rPr>
      <t>Финансовое обеспечение деятельности Министерства финансов Ульяновской области по реализации государственной программы</t>
    </r>
  </si>
  <si>
    <t>5.1 Финансовое обеспечение деятельности Министерства финансов Ульяновской области</t>
  </si>
  <si>
    <t>Министерство финансов Ульяновской области                        Директор департамента кассового исполнения областного бюджета, бюджетного  учёта и отчётности Куприянова Н.М.  тел: 8(8422)444630                                                                                                                                                                                                                      Начальник отдела учета и отчетности Панкова О.Я.                             тел: 8(8422)444907</t>
  </si>
  <si>
    <t>5.2 Финансовое обеспечение деятельности областного государственного казенного учреждения "Областное казначейство"</t>
  </si>
  <si>
    <t>Основное мероприятие " Финансовое обеспечение деятельности Министерства финансов Ульяновской области по реализации государственной программы", в т.ч.</t>
  </si>
  <si>
    <t xml:space="preserve">Финансовое обеспечение деятельности Министерства финансов Ульяновской области </t>
  </si>
  <si>
    <t>Финансовое обеспечение деятельности областного государственного казенного учреждения "Областное казначейство"</t>
  </si>
  <si>
    <t>Предоставление субсидии из областного бюджета бюджетам муниципальных образований Ульяновской области на реализацию проектов развития муниципальных образований Ульяновской области, подготовленных на основе местных инициатив граждан, являющихся победителями конкурсного отбора в 2017 году</t>
  </si>
  <si>
    <t>Значение целевого индикатора за  1 полугодие 2017 года составило 2,03%</t>
  </si>
  <si>
    <t>Непревышение установленного целевого индикатора за 1 полугодие  2017 года в размере 2,7%</t>
  </si>
  <si>
    <t>Увеличен темп роста бюджетной обеспеченности на 3,9%</t>
  </si>
  <si>
    <t>60;60</t>
  </si>
  <si>
    <t xml:space="preserve">По состоянию на 01.07.2017 года  бюджетам муниципальных районов и городских округов Ульяновской  области (за исключением города Ульяновск) перечислены субсидии в размере 206 497,0 тыс.рублей, что составляет 104,5 % от плановых назначений. </t>
  </si>
  <si>
    <t>104,5%</t>
  </si>
  <si>
    <t>Исполнение на 92 %  , в полном объеме выплачены начисленная заработная плата и начисления на оплату труда, своевременно  исполнены заключенные государственные контракты и договоры на приобретение товаров, работ, услуг для выполнения Минфином Ульяновской области своих полномочий, один государственный контракт по окончании конкурсных процедур будет заключен и исполнен в 3 квартале 2017 года.</t>
  </si>
  <si>
    <t>По состоянию на 01.07.2017 года бюджетам муниципальных образований Ульяновской области на реализацию проектов развития муниципальных образований Ульяновской области, подготовленных на основе местных инициатив граждан, являющихся победителями конкурсного отбора в 2017 году, предоставлена субсидия, в размере 1 306,3 тыс.рублей. Значение целевого индикатора составило 100,5%</t>
  </si>
  <si>
    <t>эффективность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</si>
</sst>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%"/>
    <numFmt numFmtId="175" formatCode="#,##0.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р_."/>
    <numFmt numFmtId="182" formatCode="#,##0.0000_р_."/>
    <numFmt numFmtId="183" formatCode="[$-FC19]d\ mmmm\ yyyy\ &quot;г.&quot;"/>
    <numFmt numFmtId="184" formatCode="0.000"/>
    <numFmt numFmtId="185" formatCode="0.0000"/>
    <numFmt numFmtId="186" formatCode="0.000%"/>
    <numFmt numFmtId="187" formatCode="#,##0.000"/>
    <numFmt numFmtId="188" formatCode="0.00000000"/>
    <numFmt numFmtId="189" formatCode="0.0000000"/>
    <numFmt numFmtId="190" formatCode="0.000000"/>
    <numFmt numFmtId="191" formatCode="0.00000"/>
    <numFmt numFmtId="192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Fill="1" applyAlignment="1">
      <alignment horizontal="center"/>
    </xf>
    <xf numFmtId="172" fontId="58" fillId="0" borderId="0" xfId="0" applyNumberFormat="1" applyFont="1" applyAlignment="1">
      <alignment horizontal="center"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14" fontId="5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52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76" fontId="58" fillId="33" borderId="1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top"/>
    </xf>
    <xf numFmtId="2" fontId="2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/>
    </xf>
    <xf numFmtId="0" fontId="53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/>
    </xf>
    <xf numFmtId="176" fontId="53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92" fontId="0" fillId="0" borderId="0" xfId="0" applyNumberFormat="1" applyAlignment="1">
      <alignment/>
    </xf>
    <xf numFmtId="0" fontId="58" fillId="0" borderId="0" xfId="0" applyFont="1" applyFill="1" applyAlignment="1">
      <alignment/>
    </xf>
    <xf numFmtId="0" fontId="53" fillId="0" borderId="10" xfId="0" applyFont="1" applyFill="1" applyBorder="1" applyAlignment="1">
      <alignment horizontal="left" vertical="top" wrapText="1"/>
    </xf>
    <xf numFmtId="14" fontId="53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74" fontId="5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top" wrapText="1"/>
    </xf>
    <xf numFmtId="0" fontId="53" fillId="0" borderId="0" xfId="0" applyFont="1" applyFill="1" applyAlignment="1">
      <alignment horizontal="justify" vertical="top"/>
    </xf>
    <xf numFmtId="0" fontId="0" fillId="0" borderId="10" xfId="0" applyFill="1" applyBorder="1" applyAlignment="1">
      <alignment/>
    </xf>
    <xf numFmtId="14" fontId="58" fillId="0" borderId="10" xfId="0" applyNumberFormat="1" applyFont="1" applyFill="1" applyBorder="1" applyAlignment="1">
      <alignment horizontal="center" vertical="center" wrapText="1"/>
    </xf>
    <xf numFmtId="173" fontId="58" fillId="0" borderId="10" xfId="0" applyNumberFormat="1" applyFont="1" applyFill="1" applyBorder="1" applyAlignment="1">
      <alignment/>
    </xf>
    <xf numFmtId="10" fontId="58" fillId="0" borderId="10" xfId="0" applyNumberFormat="1" applyFont="1" applyFill="1" applyBorder="1" applyAlignment="1">
      <alignment horizontal="center" vertical="center" wrapText="1"/>
    </xf>
    <xf numFmtId="175" fontId="60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174" fontId="0" fillId="0" borderId="10" xfId="0" applyNumberForma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/>
    </xf>
    <xf numFmtId="10" fontId="53" fillId="0" borderId="13" xfId="0" applyNumberFormat="1" applyFont="1" applyFill="1" applyBorder="1" applyAlignment="1">
      <alignment horizontal="center" vertical="center" wrapText="1"/>
    </xf>
    <xf numFmtId="192" fontId="56" fillId="0" borderId="0" xfId="0" applyNumberFormat="1" applyFont="1" applyFill="1" applyAlignment="1">
      <alignment/>
    </xf>
    <xf numFmtId="192" fontId="56" fillId="0" borderId="0" xfId="0" applyNumberFormat="1" applyFont="1" applyAlignment="1">
      <alignment/>
    </xf>
    <xf numFmtId="192" fontId="56" fillId="0" borderId="0" xfId="0" applyNumberFormat="1" applyFont="1" applyFill="1" applyAlignment="1">
      <alignment horizontal="center" vertical="center"/>
    </xf>
    <xf numFmtId="192" fontId="0" fillId="0" borderId="0" xfId="0" applyNumberFormat="1" applyFill="1" applyAlignment="1">
      <alignment/>
    </xf>
    <xf numFmtId="192" fontId="54" fillId="33" borderId="0" xfId="0" applyNumberFormat="1" applyFont="1" applyFill="1" applyBorder="1" applyAlignment="1">
      <alignment horizontal="center" vertical="center" wrapText="1"/>
    </xf>
    <xf numFmtId="192" fontId="56" fillId="33" borderId="0" xfId="0" applyNumberFormat="1" applyFont="1" applyFill="1" applyAlignment="1">
      <alignment horizontal="center" vertical="center"/>
    </xf>
    <xf numFmtId="192" fontId="0" fillId="33" borderId="0" xfId="0" applyNumberFormat="1" applyFill="1" applyAlignment="1">
      <alignment/>
    </xf>
    <xf numFmtId="192" fontId="54" fillId="33" borderId="0" xfId="0" applyNumberFormat="1" applyFont="1" applyFill="1" applyBorder="1" applyAlignment="1">
      <alignment vertical="center" wrapText="1"/>
    </xf>
    <xf numFmtId="192" fontId="0" fillId="33" borderId="0" xfId="0" applyNumberFormat="1" applyFill="1" applyAlignment="1">
      <alignment vertical="center"/>
    </xf>
    <xf numFmtId="192" fontId="0" fillId="0" borderId="0" xfId="0" applyNumberFormat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172" fontId="58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192" fontId="56" fillId="0" borderId="18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174" fontId="53" fillId="0" borderId="13" xfId="0" applyNumberFormat="1" applyFont="1" applyFill="1" applyBorder="1" applyAlignment="1">
      <alignment horizontal="center" vertical="center" wrapText="1"/>
    </xf>
    <xf numFmtId="174" fontId="53" fillId="0" borderId="16" xfId="0" applyNumberFormat="1" applyFont="1" applyFill="1" applyBorder="1" applyAlignment="1">
      <alignment horizontal="center" vertical="center" wrapText="1"/>
    </xf>
    <xf numFmtId="174" fontId="5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="60" zoomScaleNormal="60" zoomScaleSheetLayoutView="80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N18" sqref="N18"/>
    </sheetView>
  </sheetViews>
  <sheetFormatPr defaultColWidth="24.7109375" defaultRowHeight="15"/>
  <cols>
    <col min="1" max="1" width="24.7109375" style="1" hidden="1" customWidth="1"/>
    <col min="2" max="2" width="5.7109375" style="10" customWidth="1"/>
    <col min="3" max="3" width="19.57421875" style="11" customWidth="1"/>
    <col min="4" max="4" width="16.28125" style="3" customWidth="1"/>
    <col min="5" max="5" width="10.57421875" style="3" customWidth="1"/>
    <col min="6" max="6" width="18.28125" style="3" customWidth="1"/>
    <col min="7" max="7" width="13.28125" style="3" customWidth="1"/>
    <col min="8" max="8" width="14.28125" style="3" customWidth="1"/>
    <col min="9" max="9" width="13.00390625" style="3" customWidth="1"/>
    <col min="10" max="10" width="19.140625" style="3" customWidth="1"/>
    <col min="11" max="11" width="13.7109375" style="3" customWidth="1"/>
    <col min="12" max="12" width="10.421875" style="3" customWidth="1"/>
    <col min="13" max="13" width="14.28125" style="3" customWidth="1"/>
    <col min="14" max="14" width="18.140625" style="3" customWidth="1"/>
    <col min="15" max="15" width="15.8515625" style="3" customWidth="1"/>
    <col min="16" max="16" width="14.57421875" style="3" customWidth="1"/>
    <col min="17" max="17" width="20.140625" style="3" customWidth="1"/>
    <col min="18" max="16384" width="24.7109375" style="1" customWidth="1"/>
  </cols>
  <sheetData>
    <row r="1" spans="2:17" ht="28.5">
      <c r="B1" s="2"/>
      <c r="C1" s="102" t="s">
        <v>72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9"/>
    </row>
    <row r="2" spans="2:17" ht="36.75" customHeight="1">
      <c r="B2" s="2"/>
      <c r="C2" s="102" t="s">
        <v>63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9"/>
    </row>
    <row r="3" spans="2:17" ht="17.25" customHeight="1">
      <c r="B3" s="2" t="s">
        <v>45</v>
      </c>
      <c r="C3" s="8"/>
      <c r="D3" s="2"/>
      <c r="E3" s="2"/>
      <c r="F3" s="2"/>
      <c r="G3" s="2"/>
      <c r="H3" s="2"/>
      <c r="I3" s="10"/>
      <c r="J3" s="10"/>
      <c r="K3" s="10"/>
      <c r="L3" s="10"/>
      <c r="M3" s="10"/>
      <c r="N3" s="10"/>
      <c r="O3" s="10"/>
      <c r="P3" s="10"/>
      <c r="Q3" s="2" t="s">
        <v>1</v>
      </c>
    </row>
    <row r="4" spans="2:17" ht="33.75" customHeight="1">
      <c r="B4" s="90" t="s">
        <v>2</v>
      </c>
      <c r="C4" s="90" t="s">
        <v>47</v>
      </c>
      <c r="D4" s="95" t="s">
        <v>3</v>
      </c>
      <c r="E4" s="92" t="s">
        <v>20</v>
      </c>
      <c r="F4" s="93"/>
      <c r="G4" s="93"/>
      <c r="H4" s="94"/>
      <c r="I4" s="92" t="s">
        <v>73</v>
      </c>
      <c r="J4" s="93"/>
      <c r="K4" s="93"/>
      <c r="L4" s="94"/>
      <c r="M4" s="92" t="s">
        <v>33</v>
      </c>
      <c r="N4" s="93"/>
      <c r="O4" s="93"/>
      <c r="P4" s="94"/>
      <c r="Q4" s="97" t="s">
        <v>46</v>
      </c>
    </row>
    <row r="5" spans="2:17" ht="15" customHeight="1">
      <c r="B5" s="91"/>
      <c r="C5" s="91"/>
      <c r="D5" s="96"/>
      <c r="E5" s="90" t="s">
        <v>21</v>
      </c>
      <c r="F5" s="90" t="s">
        <v>22</v>
      </c>
      <c r="G5" s="90" t="s">
        <v>23</v>
      </c>
      <c r="H5" s="90" t="s">
        <v>24</v>
      </c>
      <c r="I5" s="90" t="s">
        <v>21</v>
      </c>
      <c r="J5" s="90" t="s">
        <v>22</v>
      </c>
      <c r="K5" s="90" t="s">
        <v>23</v>
      </c>
      <c r="L5" s="90" t="s">
        <v>24</v>
      </c>
      <c r="M5" s="90" t="s">
        <v>21</v>
      </c>
      <c r="N5" s="90" t="s">
        <v>22</v>
      </c>
      <c r="O5" s="90" t="s">
        <v>23</v>
      </c>
      <c r="P5" s="90" t="s">
        <v>24</v>
      </c>
      <c r="Q5" s="98"/>
    </row>
    <row r="6" spans="2:17" ht="48" customHeight="1">
      <c r="B6" s="91"/>
      <c r="C6" s="91"/>
      <c r="D6" s="96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9"/>
    </row>
    <row r="7" spans="2:17" s="49" customFormat="1" ht="165" customHeight="1">
      <c r="B7" s="50" t="s">
        <v>4</v>
      </c>
      <c r="C7" s="33" t="s">
        <v>34</v>
      </c>
      <c r="D7" s="44" t="s">
        <v>6</v>
      </c>
      <c r="E7" s="45" t="s">
        <v>0</v>
      </c>
      <c r="F7" s="51">
        <v>1893514.8</v>
      </c>
      <c r="G7" s="47" t="s">
        <v>0</v>
      </c>
      <c r="H7" s="47" t="s">
        <v>0</v>
      </c>
      <c r="I7" s="47" t="s">
        <v>0</v>
      </c>
      <c r="J7" s="52">
        <v>960353.25742</v>
      </c>
      <c r="K7" s="47" t="s">
        <v>0</v>
      </c>
      <c r="L7" s="47" t="s">
        <v>0</v>
      </c>
      <c r="M7" s="47" t="s">
        <v>0</v>
      </c>
      <c r="N7" s="52">
        <v>960353.2574</v>
      </c>
      <c r="O7" s="45" t="s">
        <v>0</v>
      </c>
      <c r="P7" s="45" t="s">
        <v>0</v>
      </c>
      <c r="Q7" s="45" t="s">
        <v>0</v>
      </c>
    </row>
    <row r="8" spans="2:17" s="42" customFormat="1" ht="197.25" customHeight="1">
      <c r="B8" s="43" t="s">
        <v>5</v>
      </c>
      <c r="C8" s="33" t="s">
        <v>37</v>
      </c>
      <c r="D8" s="44" t="s">
        <v>6</v>
      </c>
      <c r="E8" s="45" t="s">
        <v>0</v>
      </c>
      <c r="F8" s="46">
        <v>2219381.2</v>
      </c>
      <c r="G8" s="47" t="s">
        <v>0</v>
      </c>
      <c r="H8" s="47" t="s">
        <v>0</v>
      </c>
      <c r="I8" s="47" t="s">
        <v>0</v>
      </c>
      <c r="J8" s="46">
        <v>1199581</v>
      </c>
      <c r="K8" s="47" t="s">
        <v>0</v>
      </c>
      <c r="L8" s="47" t="s">
        <v>0</v>
      </c>
      <c r="M8" s="47" t="s">
        <v>0</v>
      </c>
      <c r="N8" s="46">
        <v>1199581</v>
      </c>
      <c r="O8" s="47" t="s">
        <v>0</v>
      </c>
      <c r="P8" s="45" t="s">
        <v>0</v>
      </c>
      <c r="Q8" s="45" t="s">
        <v>0</v>
      </c>
    </row>
    <row r="9" spans="2:17" s="42" customFormat="1" ht="203.25" customHeight="1">
      <c r="B9" s="43" t="s">
        <v>29</v>
      </c>
      <c r="C9" s="37" t="s">
        <v>59</v>
      </c>
      <c r="D9" s="44" t="s">
        <v>6</v>
      </c>
      <c r="E9" s="45" t="s">
        <v>0</v>
      </c>
      <c r="F9" s="46">
        <v>251394.7</v>
      </c>
      <c r="G9" s="47" t="s">
        <v>0</v>
      </c>
      <c r="H9" s="47" t="s">
        <v>0</v>
      </c>
      <c r="I9" s="47" t="s">
        <v>0</v>
      </c>
      <c r="J9" s="46">
        <v>206497</v>
      </c>
      <c r="K9" s="47" t="s">
        <v>0</v>
      </c>
      <c r="L9" s="47" t="s">
        <v>0</v>
      </c>
      <c r="M9" s="47" t="s">
        <v>0</v>
      </c>
      <c r="N9" s="46">
        <v>206423</v>
      </c>
      <c r="O9" s="47" t="s">
        <v>0</v>
      </c>
      <c r="P9" s="45" t="s">
        <v>0</v>
      </c>
      <c r="Q9" s="45" t="s">
        <v>0</v>
      </c>
    </row>
    <row r="10" spans="2:17" s="42" customFormat="1" ht="225" customHeight="1">
      <c r="B10" s="43" t="s">
        <v>30</v>
      </c>
      <c r="C10" s="37" t="s">
        <v>69</v>
      </c>
      <c r="D10" s="44" t="s">
        <v>6</v>
      </c>
      <c r="E10" s="45" t="s">
        <v>0</v>
      </c>
      <c r="F10" s="46">
        <v>100000</v>
      </c>
      <c r="G10" s="47" t="s">
        <v>0</v>
      </c>
      <c r="H10" s="47" t="s">
        <v>0</v>
      </c>
      <c r="I10" s="47" t="s">
        <v>0</v>
      </c>
      <c r="J10" s="46">
        <v>1306.3</v>
      </c>
      <c r="K10" s="47" t="s">
        <v>0</v>
      </c>
      <c r="L10" s="47" t="s">
        <v>0</v>
      </c>
      <c r="M10" s="47" t="s">
        <v>0</v>
      </c>
      <c r="N10" s="46">
        <v>1306.3</v>
      </c>
      <c r="O10" s="45" t="s">
        <v>0</v>
      </c>
      <c r="P10" s="45" t="s">
        <v>0</v>
      </c>
      <c r="Q10" s="45" t="s">
        <v>0</v>
      </c>
    </row>
    <row r="11" spans="2:17" s="42" customFormat="1" ht="206.25" customHeight="1">
      <c r="B11" s="48" t="s">
        <v>68</v>
      </c>
      <c r="C11" s="34" t="s">
        <v>90</v>
      </c>
      <c r="D11" s="44" t="s">
        <v>6</v>
      </c>
      <c r="E11" s="45" t="s">
        <v>0</v>
      </c>
      <c r="F11" s="46">
        <f>F12+F13</f>
        <v>125148.1</v>
      </c>
      <c r="G11" s="47" t="s">
        <v>0</v>
      </c>
      <c r="H11" s="47" t="s">
        <v>0</v>
      </c>
      <c r="I11" s="47" t="s">
        <v>0</v>
      </c>
      <c r="J11" s="46">
        <f>J12+J13</f>
        <v>55441.2439</v>
      </c>
      <c r="K11" s="47" t="s">
        <v>0</v>
      </c>
      <c r="L11" s="47" t="s">
        <v>0</v>
      </c>
      <c r="M11" s="47" t="s">
        <v>0</v>
      </c>
      <c r="N11" s="46">
        <f>N12+N13</f>
        <v>55441.2439</v>
      </c>
      <c r="O11" s="45" t="s">
        <v>0</v>
      </c>
      <c r="P11" s="45" t="s">
        <v>0</v>
      </c>
      <c r="Q11" s="45" t="s">
        <v>0</v>
      </c>
    </row>
    <row r="12" spans="2:17" s="42" customFormat="1" ht="225" customHeight="1">
      <c r="B12" s="43"/>
      <c r="C12" s="37" t="s">
        <v>91</v>
      </c>
      <c r="D12" s="44" t="s">
        <v>6</v>
      </c>
      <c r="E12" s="45" t="s">
        <v>0</v>
      </c>
      <c r="F12" s="46">
        <v>115151.3</v>
      </c>
      <c r="G12" s="47" t="s">
        <v>0</v>
      </c>
      <c r="H12" s="47" t="s">
        <v>0</v>
      </c>
      <c r="I12" s="47" t="s">
        <v>0</v>
      </c>
      <c r="J12" s="46">
        <v>50764.8703</v>
      </c>
      <c r="K12" s="47" t="s">
        <v>0</v>
      </c>
      <c r="L12" s="47" t="s">
        <v>0</v>
      </c>
      <c r="M12" s="47" t="s">
        <v>0</v>
      </c>
      <c r="N12" s="46">
        <v>50764.8703</v>
      </c>
      <c r="O12" s="47" t="s">
        <v>0</v>
      </c>
      <c r="P12" s="47" t="s">
        <v>0</v>
      </c>
      <c r="Q12" s="47" t="s">
        <v>0</v>
      </c>
    </row>
    <row r="13" spans="2:17" s="42" customFormat="1" ht="167.25" customHeight="1">
      <c r="B13" s="48" t="s">
        <v>68</v>
      </c>
      <c r="C13" s="34" t="s">
        <v>92</v>
      </c>
      <c r="D13" s="44" t="s">
        <v>6</v>
      </c>
      <c r="E13" s="45" t="s">
        <v>0</v>
      </c>
      <c r="F13" s="46">
        <v>9996.8</v>
      </c>
      <c r="G13" s="47" t="s">
        <v>0</v>
      </c>
      <c r="H13" s="47" t="s">
        <v>0</v>
      </c>
      <c r="I13" s="47" t="s">
        <v>0</v>
      </c>
      <c r="J13" s="46">
        <v>4676.3736</v>
      </c>
      <c r="K13" s="47" t="s">
        <v>0</v>
      </c>
      <c r="L13" s="47" t="s">
        <v>0</v>
      </c>
      <c r="M13" s="47" t="s">
        <v>0</v>
      </c>
      <c r="N13" s="46">
        <v>4676.3736</v>
      </c>
      <c r="O13" s="45" t="s">
        <v>0</v>
      </c>
      <c r="P13" s="45" t="s">
        <v>0</v>
      </c>
      <c r="Q13" s="45" t="s">
        <v>0</v>
      </c>
    </row>
    <row r="14" spans="1:17" s="23" customFormat="1" ht="28.5">
      <c r="A14" s="24"/>
      <c r="B14" s="25"/>
      <c r="C14" s="100" t="s">
        <v>28</v>
      </c>
      <c r="D14" s="101"/>
      <c r="E14" s="21" t="s">
        <v>0</v>
      </c>
      <c r="F14" s="26">
        <f>F7+F8+F9+F10+F11</f>
        <v>4589438.8</v>
      </c>
      <c r="G14" s="22" t="s">
        <v>0</v>
      </c>
      <c r="H14" s="22" t="s">
        <v>0</v>
      </c>
      <c r="I14" s="22" t="s">
        <v>0</v>
      </c>
      <c r="J14" s="26">
        <f>J7+J8+J9+J10+J11</f>
        <v>2423178.80132</v>
      </c>
      <c r="K14" s="22" t="s">
        <v>0</v>
      </c>
      <c r="L14" s="22" t="s">
        <v>0</v>
      </c>
      <c r="M14" s="22" t="s">
        <v>0</v>
      </c>
      <c r="N14" s="26">
        <f>N7+N8+N9+N10+N11</f>
        <v>2423104.8013</v>
      </c>
      <c r="O14" s="21" t="s">
        <v>0</v>
      </c>
      <c r="P14" s="21" t="s">
        <v>0</v>
      </c>
      <c r="Q14" s="21" t="s">
        <v>0</v>
      </c>
    </row>
    <row r="15" spans="2:17" s="23" customFormat="1" ht="28.5"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</sheetData>
  <sheetProtection/>
  <mergeCells count="22">
    <mergeCell ref="C14:D14"/>
    <mergeCell ref="C1:P1"/>
    <mergeCell ref="C2:P2"/>
    <mergeCell ref="P5:P6"/>
    <mergeCell ref="E5:E6"/>
    <mergeCell ref="F5:F6"/>
    <mergeCell ref="M4:P4"/>
    <mergeCell ref="M5:M6"/>
    <mergeCell ref="Q4:Q6"/>
    <mergeCell ref="L5:L6"/>
    <mergeCell ref="N5:N6"/>
    <mergeCell ref="O5:O6"/>
    <mergeCell ref="I5:I6"/>
    <mergeCell ref="H5:H6"/>
    <mergeCell ref="B4:B6"/>
    <mergeCell ref="C4:C6"/>
    <mergeCell ref="G5:G6"/>
    <mergeCell ref="I4:L4"/>
    <mergeCell ref="D4:D6"/>
    <mergeCell ref="E4:H4"/>
    <mergeCell ref="J5:J6"/>
    <mergeCell ref="K5:K6"/>
  </mergeCells>
  <printOptions/>
  <pageMargins left="0.5118110236220472" right="0.11811023622047245" top="0.35433070866141736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80" zoomScaleNormal="80" zoomScalePageLayoutView="0" workbookViewId="0" topLeftCell="D1">
      <selection activeCell="K5" sqref="K5"/>
    </sheetView>
  </sheetViews>
  <sheetFormatPr defaultColWidth="9.140625" defaultRowHeight="15"/>
  <cols>
    <col min="1" max="1" width="5.140625" style="0" customWidth="1"/>
    <col min="2" max="2" width="33.8515625" style="0" customWidth="1"/>
    <col min="3" max="3" width="74.00390625" style="0" customWidth="1"/>
    <col min="4" max="4" width="18.57421875" style="0" customWidth="1"/>
    <col min="5" max="6" width="15.00390625" style="0" customWidth="1"/>
    <col min="7" max="7" width="71.8515625" style="0" customWidth="1"/>
    <col min="11" max="11" width="18.8515625" style="0" customWidth="1"/>
    <col min="12" max="12" width="15.421875" style="0" customWidth="1"/>
    <col min="13" max="13" width="19.00390625" style="0" customWidth="1"/>
  </cols>
  <sheetData>
    <row r="1" spans="1:10" ht="18.75">
      <c r="A1" s="4" t="s">
        <v>48</v>
      </c>
      <c r="B1" s="5"/>
      <c r="C1" s="6"/>
      <c r="D1" s="6"/>
      <c r="E1" s="6"/>
      <c r="F1" s="6"/>
      <c r="G1" s="6"/>
      <c r="H1" s="7"/>
      <c r="I1" s="7"/>
      <c r="J1" s="7"/>
    </row>
    <row r="2" spans="1:16" ht="18.75" customHeight="1">
      <c r="A2" s="90" t="s">
        <v>2</v>
      </c>
      <c r="B2" s="107" t="s">
        <v>36</v>
      </c>
      <c r="C2" s="107" t="s">
        <v>7</v>
      </c>
      <c r="D2" s="107" t="s">
        <v>51</v>
      </c>
      <c r="E2" s="107" t="s">
        <v>8</v>
      </c>
      <c r="F2" s="107" t="s">
        <v>9</v>
      </c>
      <c r="G2" s="107" t="s">
        <v>31</v>
      </c>
      <c r="H2" s="79"/>
      <c r="I2" s="80"/>
      <c r="J2" s="80"/>
      <c r="K2" s="53"/>
      <c r="L2" s="53"/>
      <c r="M2" s="53"/>
      <c r="N2" s="53"/>
      <c r="O2" s="53"/>
      <c r="P2" s="53"/>
    </row>
    <row r="3" spans="1:16" ht="18.75">
      <c r="A3" s="110"/>
      <c r="B3" s="108"/>
      <c r="C3" s="108"/>
      <c r="D3" s="111"/>
      <c r="E3" s="111"/>
      <c r="F3" s="108"/>
      <c r="G3" s="108"/>
      <c r="H3" s="79"/>
      <c r="I3" s="80"/>
      <c r="J3" s="80"/>
      <c r="K3" s="53"/>
      <c r="L3" s="53"/>
      <c r="M3" s="53"/>
      <c r="N3" s="53"/>
      <c r="O3" s="53"/>
      <c r="P3" s="53"/>
    </row>
    <row r="4" spans="1:16" ht="54" customHeight="1">
      <c r="A4" s="110"/>
      <c r="B4" s="109"/>
      <c r="C4" s="109"/>
      <c r="D4" s="112"/>
      <c r="E4" s="112"/>
      <c r="F4" s="109"/>
      <c r="G4" s="109"/>
      <c r="H4" s="104" t="s">
        <v>102</v>
      </c>
      <c r="I4" s="105"/>
      <c r="J4" s="105"/>
      <c r="K4" s="105"/>
      <c r="L4" s="105"/>
      <c r="M4" s="53"/>
      <c r="N4" s="53"/>
      <c r="O4" s="53"/>
      <c r="P4" s="53"/>
    </row>
    <row r="5" spans="1:16" s="13" customFormat="1" ht="105" customHeight="1">
      <c r="A5" s="32" t="s">
        <v>4</v>
      </c>
      <c r="B5" s="33" t="s">
        <v>34</v>
      </c>
      <c r="C5" s="34" t="s">
        <v>35</v>
      </c>
      <c r="D5" s="35" t="s">
        <v>76</v>
      </c>
      <c r="E5" s="35" t="s">
        <v>77</v>
      </c>
      <c r="F5" s="35" t="s">
        <v>78</v>
      </c>
      <c r="G5" s="36" t="s">
        <v>49</v>
      </c>
      <c r="H5" s="81">
        <v>4.7</v>
      </c>
      <c r="I5" s="81">
        <v>2.7</v>
      </c>
      <c r="J5" s="81">
        <v>2.03</v>
      </c>
      <c r="K5" s="89">
        <f>(H5-J5)/H5*100+100</f>
        <v>156.8085106382979</v>
      </c>
      <c r="L5" s="82">
        <f>J5/I5*100</f>
        <v>75.18518518518518</v>
      </c>
      <c r="M5" s="82"/>
      <c r="N5" s="82"/>
      <c r="O5" s="82"/>
      <c r="P5" s="82"/>
    </row>
    <row r="6" spans="1:16" s="30" customFormat="1" ht="87" customHeight="1">
      <c r="A6" s="32" t="s">
        <v>5</v>
      </c>
      <c r="B6" s="37" t="s">
        <v>37</v>
      </c>
      <c r="C6" s="34" t="s">
        <v>57</v>
      </c>
      <c r="D6" s="19" t="s">
        <v>81</v>
      </c>
      <c r="E6" s="19" t="s">
        <v>82</v>
      </c>
      <c r="F6" s="19" t="s">
        <v>83</v>
      </c>
      <c r="G6" s="31" t="s">
        <v>56</v>
      </c>
      <c r="H6" s="83">
        <v>2.7</v>
      </c>
      <c r="I6" s="83">
        <v>1.35</v>
      </c>
      <c r="J6" s="84">
        <v>1.46</v>
      </c>
      <c r="K6" s="89">
        <f>J6/H6*100</f>
        <v>54.074074074074076</v>
      </c>
      <c r="L6" s="82">
        <f>J6/I6*100</f>
        <v>108.14814814814815</v>
      </c>
      <c r="M6" s="85"/>
      <c r="N6" s="85"/>
      <c r="O6" s="85"/>
      <c r="P6" s="85"/>
    </row>
    <row r="7" spans="1:16" s="30" customFormat="1" ht="202.5" customHeight="1">
      <c r="A7" s="32" t="s">
        <v>29</v>
      </c>
      <c r="B7" s="33" t="s">
        <v>38</v>
      </c>
      <c r="C7" s="34" t="s">
        <v>39</v>
      </c>
      <c r="D7" s="19" t="s">
        <v>84</v>
      </c>
      <c r="E7" s="19" t="s">
        <v>85</v>
      </c>
      <c r="F7" s="19" t="s">
        <v>99</v>
      </c>
      <c r="G7" s="31" t="s">
        <v>55</v>
      </c>
      <c r="H7" s="86">
        <v>100</v>
      </c>
      <c r="I7" s="86">
        <v>78.6</v>
      </c>
      <c r="J7" s="87">
        <v>82.1</v>
      </c>
      <c r="K7" s="89">
        <f>J7/H7*100</f>
        <v>82.1</v>
      </c>
      <c r="L7" s="82">
        <f>J7/I7*100</f>
        <v>104.4529262086514</v>
      </c>
      <c r="M7" s="85"/>
      <c r="N7" s="85"/>
      <c r="O7" s="85"/>
      <c r="P7" s="85"/>
    </row>
    <row r="8" spans="1:16" ht="112.5" customHeight="1">
      <c r="A8" s="38" t="s">
        <v>30</v>
      </c>
      <c r="B8" s="39" t="s">
        <v>62</v>
      </c>
      <c r="C8" s="40" t="s">
        <v>61</v>
      </c>
      <c r="D8" s="41" t="s">
        <v>97</v>
      </c>
      <c r="E8" s="41">
        <v>82</v>
      </c>
      <c r="F8" s="75">
        <v>1.367</v>
      </c>
      <c r="G8" s="31" t="s">
        <v>55</v>
      </c>
      <c r="H8" s="88">
        <v>60</v>
      </c>
      <c r="I8" s="88">
        <v>60</v>
      </c>
      <c r="J8" s="88">
        <v>82</v>
      </c>
      <c r="K8" s="89">
        <f>J8/H8*100</f>
        <v>136.66666666666666</v>
      </c>
      <c r="L8" s="82">
        <f>J8/I8*100</f>
        <v>136.66666666666666</v>
      </c>
      <c r="M8" s="53"/>
      <c r="N8" s="53"/>
      <c r="O8" s="53"/>
      <c r="P8" s="53"/>
    </row>
    <row r="9" ht="15">
      <c r="E9" s="14"/>
    </row>
    <row r="10" spans="11:12" ht="15">
      <c r="K10" s="53">
        <f>(K5+K6+K7+K8)/4</f>
        <v>107.41231284475964</v>
      </c>
      <c r="L10" s="53">
        <f>(L5+L6+L7+L8)/4</f>
        <v>106.11323155216283</v>
      </c>
    </row>
    <row r="11" spans="2:7" ht="60" customHeight="1">
      <c r="B11" s="106" t="s">
        <v>65</v>
      </c>
      <c r="C11" s="106"/>
      <c r="G11" t="s">
        <v>64</v>
      </c>
    </row>
  </sheetData>
  <sheetProtection/>
  <mergeCells count="9">
    <mergeCell ref="H4:L4"/>
    <mergeCell ref="B11:C11"/>
    <mergeCell ref="F2:F4"/>
    <mergeCell ref="G2:G4"/>
    <mergeCell ref="A2:A4"/>
    <mergeCell ref="C2:C4"/>
    <mergeCell ref="E2:E4"/>
    <mergeCell ref="B2:B4"/>
    <mergeCell ref="D2:D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60" zoomScaleNormal="60" zoomScalePageLayoutView="0" workbookViewId="0" topLeftCell="A1">
      <pane xSplit="1" ySplit="4" topLeftCell="D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3" sqref="I13:I15"/>
    </sheetView>
  </sheetViews>
  <sheetFormatPr defaultColWidth="9.140625" defaultRowHeight="15"/>
  <cols>
    <col min="1" max="1" width="61.421875" style="13" customWidth="1"/>
    <col min="2" max="2" width="69.57421875" style="13" customWidth="1"/>
    <col min="3" max="3" width="12.7109375" style="13" customWidth="1"/>
    <col min="4" max="4" width="14.28125" style="13" customWidth="1"/>
    <col min="5" max="5" width="13.140625" style="13" customWidth="1"/>
    <col min="6" max="6" width="13.7109375" style="13" customWidth="1"/>
    <col min="7" max="7" width="21.8515625" style="13" customWidth="1"/>
    <col min="8" max="8" width="19.8515625" style="13" customWidth="1"/>
    <col min="9" max="9" width="53.7109375" style="13" customWidth="1"/>
    <col min="10" max="10" width="56.00390625" style="13" customWidth="1"/>
    <col min="11" max="16384" width="9.140625" style="13" customWidth="1"/>
  </cols>
  <sheetData>
    <row r="1" spans="1:10" ht="15.75">
      <c r="A1" s="2" t="s">
        <v>74</v>
      </c>
      <c r="B1" s="8"/>
      <c r="C1" s="54"/>
      <c r="D1" s="54"/>
      <c r="E1" s="54"/>
      <c r="F1" s="54"/>
      <c r="G1" s="54"/>
      <c r="H1" s="54"/>
      <c r="I1" s="2"/>
      <c r="J1" s="2"/>
    </row>
    <row r="2" spans="1:10" ht="15.75">
      <c r="A2" s="116" t="s">
        <v>10</v>
      </c>
      <c r="B2" s="118" t="s">
        <v>11</v>
      </c>
      <c r="C2" s="120" t="s">
        <v>12</v>
      </c>
      <c r="D2" s="121"/>
      <c r="E2" s="120" t="s">
        <v>15</v>
      </c>
      <c r="F2" s="121"/>
      <c r="G2" s="120" t="s">
        <v>25</v>
      </c>
      <c r="H2" s="121"/>
      <c r="I2" s="120" t="s">
        <v>26</v>
      </c>
      <c r="J2" s="121"/>
    </row>
    <row r="3" spans="1:10" ht="15.75">
      <c r="A3" s="117"/>
      <c r="B3" s="119"/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16</v>
      </c>
      <c r="H3" s="17" t="s">
        <v>17</v>
      </c>
      <c r="I3" s="17" t="s">
        <v>18</v>
      </c>
      <c r="J3" s="17" t="s">
        <v>19</v>
      </c>
    </row>
    <row r="4" spans="1:10" ht="15.75">
      <c r="A4" s="20" t="s">
        <v>27</v>
      </c>
      <c r="B4" s="20"/>
      <c r="C4" s="12"/>
      <c r="D4" s="12"/>
      <c r="E4" s="12"/>
      <c r="F4" s="12"/>
      <c r="G4" s="18"/>
      <c r="H4" s="18"/>
      <c r="I4" s="20"/>
      <c r="J4" s="20"/>
    </row>
    <row r="5" spans="1:10" ht="94.5">
      <c r="A5" s="33" t="s">
        <v>41</v>
      </c>
      <c r="B5" s="55" t="s">
        <v>52</v>
      </c>
      <c r="C5" s="56">
        <v>42736</v>
      </c>
      <c r="D5" s="56">
        <v>42916</v>
      </c>
      <c r="E5" s="56">
        <v>42736</v>
      </c>
      <c r="F5" s="56">
        <v>42916</v>
      </c>
      <c r="G5" s="57">
        <f>510000+522700</f>
        <v>1032700</v>
      </c>
      <c r="H5" s="58">
        <f>960353.25742</f>
        <v>960353.25742</v>
      </c>
      <c r="I5" s="59" t="s">
        <v>66</v>
      </c>
      <c r="J5" s="59" t="s">
        <v>75</v>
      </c>
    </row>
    <row r="6" spans="1:10" ht="126.75" customHeight="1">
      <c r="A6" s="55" t="s">
        <v>42</v>
      </c>
      <c r="B6" s="55" t="s">
        <v>52</v>
      </c>
      <c r="C6" s="56">
        <v>42736</v>
      </c>
      <c r="D6" s="56">
        <v>42916</v>
      </c>
      <c r="E6" s="56">
        <v>42736</v>
      </c>
      <c r="F6" s="56">
        <v>42916</v>
      </c>
      <c r="G6" s="60" t="s">
        <v>0</v>
      </c>
      <c r="H6" s="60" t="s">
        <v>0</v>
      </c>
      <c r="I6" s="61" t="s">
        <v>95</v>
      </c>
      <c r="J6" s="34" t="s">
        <v>94</v>
      </c>
    </row>
    <row r="7" spans="1:10" ht="78.75">
      <c r="A7" s="55" t="s">
        <v>40</v>
      </c>
      <c r="B7" s="62" t="s">
        <v>50</v>
      </c>
      <c r="C7" s="56">
        <v>42736</v>
      </c>
      <c r="D7" s="56">
        <v>42916</v>
      </c>
      <c r="E7" s="56">
        <v>42736</v>
      </c>
      <c r="F7" s="56">
        <v>42916</v>
      </c>
      <c r="G7" s="63">
        <v>1109689</v>
      </c>
      <c r="H7" s="63">
        <v>1199581</v>
      </c>
      <c r="I7" s="76" t="s">
        <v>58</v>
      </c>
      <c r="J7" s="76" t="s">
        <v>96</v>
      </c>
    </row>
    <row r="8" spans="1:10" ht="78.75">
      <c r="A8" s="55" t="s">
        <v>44</v>
      </c>
      <c r="B8" s="62" t="s">
        <v>50</v>
      </c>
      <c r="C8" s="56">
        <v>42736</v>
      </c>
      <c r="D8" s="56">
        <v>42916</v>
      </c>
      <c r="E8" s="56">
        <v>42736</v>
      </c>
      <c r="F8" s="56">
        <v>42916</v>
      </c>
      <c r="G8" s="60" t="s">
        <v>0</v>
      </c>
      <c r="H8" s="60" t="s">
        <v>0</v>
      </c>
      <c r="I8" s="31">
        <v>2.7</v>
      </c>
      <c r="J8" s="31">
        <v>2.9</v>
      </c>
    </row>
    <row r="9" spans="1:10" ht="108" customHeight="1">
      <c r="A9" s="64" t="s">
        <v>60</v>
      </c>
      <c r="B9" s="62" t="s">
        <v>50</v>
      </c>
      <c r="C9" s="56">
        <v>42736</v>
      </c>
      <c r="D9" s="56">
        <v>42916</v>
      </c>
      <c r="E9" s="56">
        <v>42736</v>
      </c>
      <c r="F9" s="56">
        <v>42916</v>
      </c>
      <c r="G9" s="60">
        <v>197597</v>
      </c>
      <c r="H9" s="60">
        <v>206497</v>
      </c>
      <c r="I9" s="55" t="s">
        <v>53</v>
      </c>
      <c r="J9" s="55" t="s">
        <v>98</v>
      </c>
    </row>
    <row r="10" spans="1:10" ht="258.75" customHeight="1">
      <c r="A10" s="55" t="s">
        <v>43</v>
      </c>
      <c r="B10" s="62" t="s">
        <v>50</v>
      </c>
      <c r="C10" s="56">
        <v>42736</v>
      </c>
      <c r="D10" s="56">
        <v>42824</v>
      </c>
      <c r="E10" s="56">
        <v>42736</v>
      </c>
      <c r="F10" s="56">
        <v>42916</v>
      </c>
      <c r="G10" s="60" t="s">
        <v>0</v>
      </c>
      <c r="H10" s="60" t="s">
        <v>0</v>
      </c>
      <c r="I10" s="65">
        <v>1</v>
      </c>
      <c r="J10" s="65">
        <v>1.045</v>
      </c>
    </row>
    <row r="11" spans="1:10" ht="168.75">
      <c r="A11" s="77" t="s">
        <v>70</v>
      </c>
      <c r="B11" s="62" t="s">
        <v>79</v>
      </c>
      <c r="C11" s="56">
        <v>42736</v>
      </c>
      <c r="D11" s="56" t="s">
        <v>80</v>
      </c>
      <c r="E11" s="56">
        <v>42736</v>
      </c>
      <c r="F11" s="56">
        <v>42916</v>
      </c>
      <c r="G11" s="60">
        <v>1300</v>
      </c>
      <c r="H11" s="60">
        <v>1306.3</v>
      </c>
      <c r="I11" s="66" t="s">
        <v>93</v>
      </c>
      <c r="J11" s="65" t="s">
        <v>101</v>
      </c>
    </row>
    <row r="12" spans="1:10" ht="78.75">
      <c r="A12" s="67" t="s">
        <v>71</v>
      </c>
      <c r="B12" s="62" t="s">
        <v>79</v>
      </c>
      <c r="C12" s="56">
        <v>42736</v>
      </c>
      <c r="D12" s="56" t="s">
        <v>80</v>
      </c>
      <c r="E12" s="56">
        <v>42736</v>
      </c>
      <c r="F12" s="56">
        <v>42916</v>
      </c>
      <c r="G12" s="60" t="s">
        <v>0</v>
      </c>
      <c r="H12" s="60" t="s">
        <v>0</v>
      </c>
      <c r="I12" s="65"/>
      <c r="J12" s="65"/>
    </row>
    <row r="13" spans="1:10" ht="143.25" customHeight="1">
      <c r="A13" s="64" t="s">
        <v>86</v>
      </c>
      <c r="B13" s="62" t="s">
        <v>88</v>
      </c>
      <c r="C13" s="56">
        <v>42736</v>
      </c>
      <c r="D13" s="56">
        <v>42916</v>
      </c>
      <c r="E13" s="56">
        <v>42736</v>
      </c>
      <c r="F13" s="56">
        <v>42916</v>
      </c>
      <c r="G13" s="60">
        <v>60000</v>
      </c>
      <c r="H13" s="60">
        <f>H14+H15</f>
        <v>55441.2439</v>
      </c>
      <c r="I13" s="113" t="s">
        <v>54</v>
      </c>
      <c r="J13" s="78"/>
    </row>
    <row r="14" spans="1:10" ht="156" customHeight="1">
      <c r="A14" s="64" t="s">
        <v>87</v>
      </c>
      <c r="B14" s="62" t="s">
        <v>88</v>
      </c>
      <c r="C14" s="56">
        <v>42736</v>
      </c>
      <c r="D14" s="56">
        <v>42916</v>
      </c>
      <c r="E14" s="56">
        <v>42736</v>
      </c>
      <c r="F14" s="56">
        <v>42916</v>
      </c>
      <c r="G14" s="60">
        <v>55890</v>
      </c>
      <c r="H14" s="58">
        <v>50764.8703</v>
      </c>
      <c r="I14" s="114"/>
      <c r="J14" s="78" t="s">
        <v>100</v>
      </c>
    </row>
    <row r="15" spans="1:10" ht="139.5" customHeight="1">
      <c r="A15" s="64" t="s">
        <v>89</v>
      </c>
      <c r="B15" s="62" t="s">
        <v>88</v>
      </c>
      <c r="C15" s="56">
        <v>42736</v>
      </c>
      <c r="D15" s="56">
        <v>42916</v>
      </c>
      <c r="E15" s="56">
        <v>42736</v>
      </c>
      <c r="F15" s="56">
        <v>42916</v>
      </c>
      <c r="G15" s="60">
        <v>4110</v>
      </c>
      <c r="H15" s="58">
        <v>4676.3736</v>
      </c>
      <c r="I15" s="115"/>
      <c r="J15" s="78" t="s">
        <v>67</v>
      </c>
    </row>
    <row r="16" spans="1:10" ht="15.75">
      <c r="A16" s="34" t="s">
        <v>32</v>
      </c>
      <c r="B16" s="68"/>
      <c r="C16" s="69">
        <v>42736</v>
      </c>
      <c r="D16" s="69">
        <v>42916</v>
      </c>
      <c r="E16" s="69">
        <v>42736</v>
      </c>
      <c r="F16" s="69">
        <v>42916</v>
      </c>
      <c r="G16" s="70">
        <f>G17</f>
        <v>2401286</v>
      </c>
      <c r="H16" s="70">
        <f>H17</f>
        <v>2423178.80132</v>
      </c>
      <c r="I16" s="71">
        <v>1</v>
      </c>
      <c r="J16" s="72">
        <f>H16/G16*100</f>
        <v>100.91171152957207</v>
      </c>
    </row>
    <row r="17" spans="1:10" ht="15.75">
      <c r="A17" s="73" t="s">
        <v>27</v>
      </c>
      <c r="B17" s="74"/>
      <c r="C17" s="69">
        <v>42736</v>
      </c>
      <c r="D17" s="69">
        <v>42916</v>
      </c>
      <c r="E17" s="69">
        <v>42736</v>
      </c>
      <c r="F17" s="69">
        <v>42916</v>
      </c>
      <c r="G17" s="70">
        <f>G5+G7+G9+G11+G13</f>
        <v>2401286</v>
      </c>
      <c r="H17" s="70">
        <f>H5+H7+H9+H11+H13</f>
        <v>2423178.80132</v>
      </c>
      <c r="I17" s="71">
        <v>1</v>
      </c>
      <c r="J17" s="72">
        <f>H17/G17*100</f>
        <v>100.91171152957207</v>
      </c>
    </row>
    <row r="18" spans="1:10" ht="15">
      <c r="A18" s="15"/>
      <c r="B18" s="15"/>
      <c r="C18" s="16"/>
      <c r="D18" s="16"/>
      <c r="E18" s="16"/>
      <c r="F18" s="16"/>
      <c r="G18" s="16"/>
      <c r="H18" s="16"/>
      <c r="I18" s="16"/>
      <c r="J18" s="16"/>
    </row>
  </sheetData>
  <sheetProtection/>
  <mergeCells count="7">
    <mergeCell ref="I13:I15"/>
    <mergeCell ref="A2:A3"/>
    <mergeCell ref="B2:B3"/>
    <mergeCell ref="C2:D2"/>
    <mergeCell ref="E2:F2"/>
    <mergeCell ref="I2:J2"/>
    <mergeCell ref="G2:H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L20:L20"/>
  <sheetViews>
    <sheetView zoomScalePageLayoutView="0" workbookViewId="0" topLeftCell="A1">
      <selection activeCell="J20" sqref="J20:M21"/>
    </sheetView>
  </sheetViews>
  <sheetFormatPr defaultColWidth="9.140625" defaultRowHeight="15"/>
  <sheetData>
    <row r="20" ht="15">
      <c r="L2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2017-11-16T09:06:20Z</dcterms:modified>
  <cp:category/>
  <cp:version/>
  <cp:contentType/>
  <cp:contentStatus/>
</cp:coreProperties>
</file>